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yvelines78-my.sharepoint.com/personal/inasri_agence-autonomy_fr/Documents/Documents/CPOM/CPOM 92/Campagne 2025/Dossier AAC CPOM 92 2025/"/>
    </mc:Choice>
  </mc:AlternateContent>
  <xr:revisionPtr revIDLastSave="43" documentId="8_{D7D0F5EA-8F8D-4F44-A103-873EBA7ED932}" xr6:coauthVersionLast="47" xr6:coauthVersionMax="47" xr10:uidLastSave="{06F22D8E-584F-442B-B4D7-30FACB12C2EA}"/>
  <bookViews>
    <workbookView xWindow="28680" yWindow="-120" windowWidth="29040" windowHeight="15840" xr2:uid="{3DEA31F9-A4E0-4C50-A095-B2F6594CA602}"/>
  </bookViews>
  <sheets>
    <sheet name="1. Lisez-moi" sheetId="63" r:id="rId1"/>
    <sheet name="2. Activité du service" sheetId="60" r:id="rId2"/>
    <sheet name="3. Assiette des heures CPOM" sheetId="61" r:id="rId3"/>
    <sheet name="4. Choix des F.A" sheetId="62" r:id="rId4"/>
    <sheet name="5. Suivi Opérationnel" sheetId="54" r:id="rId5"/>
    <sheet name="6. Suivi Financier - année 1" sheetId="55" r:id="rId6"/>
    <sheet name="Suivi Financier - année 2" sheetId="56" state="hidden" r:id="rId7"/>
    <sheet name="Suivi Financier - année 3" sheetId="57" state="hidden" r:id="rId8"/>
    <sheet name="Suivi Financier - année 4" sheetId="58" state="hidden" r:id="rId9"/>
    <sheet name="Suivi Financier - année 5" sheetId="59" state="hidden" r:id="rId10"/>
    <sheet name="FA 1.1.A" sheetId="2" r:id="rId11"/>
    <sheet name="FA 1.1.B" sheetId="4" r:id="rId12"/>
    <sheet name="FA 1.1.C" sheetId="5" r:id="rId13"/>
    <sheet name="FA 1.2.A" sheetId="6" r:id="rId14"/>
    <sheet name="FA 1.2.B" sheetId="7" r:id="rId15"/>
    <sheet name="FA 1.2.C" sheetId="8" r:id="rId16"/>
    <sheet name="FA 1.2.D" sheetId="9" r:id="rId17"/>
    <sheet name="FA 1.2.E" sheetId="10" r:id="rId18"/>
    <sheet name="FA 1.3.A" sheetId="11" r:id="rId19"/>
    <sheet name="FA 1.3.B" sheetId="12" r:id="rId20"/>
    <sheet name="FA 1.3.C" sheetId="13" r:id="rId21"/>
    <sheet name="FA 1.3.D" sheetId="14" r:id="rId22"/>
    <sheet name="FA 2.1.A" sheetId="15" r:id="rId23"/>
    <sheet name="FA 2.1.B" sheetId="16" r:id="rId24"/>
    <sheet name="FA 2.1.C" sheetId="17" r:id="rId25"/>
    <sheet name="FA 2.2.A" sheetId="18" r:id="rId26"/>
    <sheet name="FA 2.2.B" sheetId="19" r:id="rId27"/>
    <sheet name="FA 2.2.C" sheetId="20" r:id="rId28"/>
    <sheet name="FA 2.2.D" sheetId="21" r:id="rId29"/>
    <sheet name="FA 3.1.A" sheetId="22" r:id="rId30"/>
    <sheet name="FA 3.1.B" sheetId="24" r:id="rId31"/>
    <sheet name="FA 3.1.C" sheetId="25" r:id="rId32"/>
    <sheet name="FA 3.1.D" sheetId="26" r:id="rId33"/>
    <sheet name="FA 3.2.A" sheetId="27" r:id="rId34"/>
    <sheet name="FA 4.1.A" sheetId="28" r:id="rId35"/>
    <sheet name="FA 4.1.B" sheetId="29" r:id="rId36"/>
    <sheet name="FA 4.1.C" sheetId="30" r:id="rId37"/>
    <sheet name="FA 4.1.D" sheetId="31" r:id="rId38"/>
    <sheet name="FA 4.2.A" sheetId="32" r:id="rId39"/>
    <sheet name="FA 4.3.A" sheetId="33" r:id="rId40"/>
    <sheet name="FA 4.3.B" sheetId="34" r:id="rId41"/>
    <sheet name="FA 5.1.A" sheetId="35" r:id="rId42"/>
    <sheet name="FA 5.1.B" sheetId="36" r:id="rId43"/>
    <sheet name="FA 5.1.C" sheetId="37" r:id="rId44"/>
    <sheet name="FA 5.2.A" sheetId="38" r:id="rId45"/>
    <sheet name="FA 5.2.B" sheetId="39" r:id="rId46"/>
    <sheet name="FA 5.2.C" sheetId="40" r:id="rId47"/>
    <sheet name="FA 5.2.D" sheetId="41" r:id="rId48"/>
    <sheet name="FA 6.1.A" sheetId="42" r:id="rId49"/>
    <sheet name="FA 6.1.B" sheetId="43" r:id="rId50"/>
    <sheet name="FA 6.1.C" sheetId="44" r:id="rId51"/>
    <sheet name="FA 6.1.D" sheetId="64" r:id="rId52"/>
    <sheet name="FA 6.2.A" sheetId="46" r:id="rId53"/>
    <sheet name="FA 6.2.B" sheetId="47" r:id="rId54"/>
    <sheet name="FA 6.2.C" sheetId="48" r:id="rId55"/>
    <sheet name="FA supp 1" sheetId="49" r:id="rId56"/>
    <sheet name="FA supp 2" sheetId="50" r:id="rId57"/>
    <sheet name="FA supp 3" sheetId="51" r:id="rId58"/>
  </sheets>
  <externalReferences>
    <externalReference r:id="rId59"/>
    <externalReference r:id="rId60"/>
    <externalReference r:id="rId61"/>
    <externalReference r:id="rId62"/>
  </externalReferences>
  <definedNames>
    <definedName name="_xlnm._FilterDatabase" localSheetId="3" hidden="1">'4. Choix des F.A'!$B$17:$V$66</definedName>
    <definedName name="_xlnm._FilterDatabase" localSheetId="4" hidden="1">'5. Suivi Opérationnel'!$B$5:$P$53</definedName>
    <definedName name="_xlnm._FilterDatabase" localSheetId="5" hidden="1">'6. Suivi Financier - année 1'!$B$19:$P$67</definedName>
    <definedName name="_xlnm.Print_Titles" localSheetId="10">'FA 1.1.A'!$1:$14</definedName>
    <definedName name="_xlnm.Print_Titles" localSheetId="11">'FA 1.1.B'!$1:$14</definedName>
    <definedName name="_xlnm.Print_Titles" localSheetId="12">'FA 1.1.C'!$1:$14</definedName>
    <definedName name="_xlnm.Print_Titles" localSheetId="13">'FA 1.2.A'!$1:$14</definedName>
    <definedName name="_xlnm.Print_Titles" localSheetId="14">'FA 1.2.B'!$1:$14</definedName>
    <definedName name="_xlnm.Print_Titles" localSheetId="15">'FA 1.2.C'!$1:$14</definedName>
    <definedName name="_xlnm.Print_Titles" localSheetId="16">'FA 1.2.D'!$1:$14</definedName>
    <definedName name="_xlnm.Print_Titles" localSheetId="17">'FA 1.2.E'!$1:$14</definedName>
    <definedName name="_xlnm.Print_Titles" localSheetId="18">'FA 1.3.A'!$1:$14</definedName>
    <definedName name="_xlnm.Print_Titles" localSheetId="19">'FA 1.3.B'!$1:$14</definedName>
    <definedName name="_xlnm.Print_Titles" localSheetId="20">'FA 1.3.C'!$1:$14</definedName>
    <definedName name="_xlnm.Print_Titles" localSheetId="21">'FA 1.3.D'!$1:$14</definedName>
    <definedName name="_xlnm.Print_Titles" localSheetId="22">'FA 2.1.A'!$1:$14</definedName>
    <definedName name="_xlnm.Print_Titles" localSheetId="23">'FA 2.1.B'!$1:$14</definedName>
    <definedName name="_xlnm.Print_Titles" localSheetId="24">'FA 2.1.C'!$1:$14</definedName>
    <definedName name="_xlnm.Print_Titles" localSheetId="25">'FA 2.2.A'!$1:$14</definedName>
    <definedName name="_xlnm.Print_Titles" localSheetId="26">'FA 2.2.B'!$1:$14</definedName>
    <definedName name="_xlnm.Print_Titles" localSheetId="27">'FA 2.2.C'!$1:$14</definedName>
    <definedName name="_xlnm.Print_Titles" localSheetId="28">'FA 2.2.D'!$1:$14</definedName>
    <definedName name="_xlnm.Print_Titles" localSheetId="29">'FA 3.1.A'!$1:$14</definedName>
    <definedName name="_xlnm.Print_Titles" localSheetId="30">'FA 3.1.B'!$1:$14</definedName>
    <definedName name="_xlnm.Print_Titles" localSheetId="31">'FA 3.1.C'!$1:$14</definedName>
    <definedName name="_xlnm.Print_Titles" localSheetId="32">'FA 3.1.D'!$1:$14</definedName>
    <definedName name="_xlnm.Print_Titles" localSheetId="33">'FA 3.2.A'!$1:$14</definedName>
    <definedName name="_xlnm.Print_Titles" localSheetId="34">'FA 4.1.A'!$1:$14</definedName>
    <definedName name="_xlnm.Print_Titles" localSheetId="35">'FA 4.1.B'!$1:$14</definedName>
    <definedName name="_xlnm.Print_Titles" localSheetId="36">'FA 4.1.C'!$1:$14</definedName>
    <definedName name="_xlnm.Print_Titles" localSheetId="37">'FA 4.1.D'!$1:$14</definedName>
    <definedName name="_xlnm.Print_Titles" localSheetId="38">'FA 4.2.A'!$1:$14</definedName>
    <definedName name="_xlnm.Print_Titles" localSheetId="39">'FA 4.3.A'!$1:$14</definedName>
    <definedName name="_xlnm.Print_Titles" localSheetId="40">'FA 4.3.B'!$1:$14</definedName>
    <definedName name="_xlnm.Print_Titles" localSheetId="41">'FA 5.1.A'!$1:$14</definedName>
    <definedName name="_xlnm.Print_Titles" localSheetId="42">'FA 5.1.B'!$1:$14</definedName>
    <definedName name="_xlnm.Print_Titles" localSheetId="43">'FA 5.1.C'!$1:$14</definedName>
    <definedName name="_xlnm.Print_Titles" localSheetId="44">'FA 5.2.A'!$1:$14</definedName>
    <definedName name="_xlnm.Print_Titles" localSheetId="45">'FA 5.2.B'!$1:$14</definedName>
    <definedName name="_xlnm.Print_Titles" localSheetId="46">'FA 5.2.C'!$1:$14</definedName>
    <definedName name="_xlnm.Print_Titles" localSheetId="47">'FA 5.2.D'!$1:$14</definedName>
    <definedName name="_xlnm.Print_Titles" localSheetId="48">'FA 6.1.A'!$1:$14</definedName>
    <definedName name="_xlnm.Print_Titles" localSheetId="49">'FA 6.1.B'!$1:$14</definedName>
    <definedName name="_xlnm.Print_Titles" localSheetId="50">'FA 6.1.C'!$1:$14</definedName>
    <definedName name="_xlnm.Print_Titles" localSheetId="51">'FA 6.1.D'!$1:$14</definedName>
    <definedName name="_xlnm.Print_Titles" localSheetId="52">'FA 6.2.A'!$1:$14</definedName>
    <definedName name="_xlnm.Print_Titles" localSheetId="53">'FA 6.2.B'!$1:$14</definedName>
    <definedName name="_xlnm.Print_Titles" localSheetId="54">'FA 6.2.C'!$1:$14</definedName>
    <definedName name="_xlnm.Print_Titles" localSheetId="55">'FA supp 1'!$1:$14</definedName>
    <definedName name="_xlnm.Print_Titles" localSheetId="56">'FA supp 2'!$1:$14</definedName>
    <definedName name="_xlnm.Print_Titles" localSheetId="57">'FA supp 3'!$1:$14</definedName>
    <definedName name="Liste3" localSheetId="1">[1]Feuil!$A$1:$A$3</definedName>
    <definedName name="Liste3">[2]Feuil!$A$1:$A$3</definedName>
    <definedName name="MOY_1" localSheetId="1">'[3]2013 V1'!$B$28</definedName>
    <definedName name="MOY_1">'[4]2013 V1'!$B$28</definedName>
    <definedName name="n°ap" localSheetId="1">#REF!</definedName>
    <definedName name="n°ap" localSheetId="10">#REF!</definedName>
    <definedName name="n°ap" localSheetId="11">#REF!</definedName>
    <definedName name="n°ap" localSheetId="12">#REF!</definedName>
    <definedName name="n°ap" localSheetId="13">#REF!</definedName>
    <definedName name="n°ap" localSheetId="14">#REF!</definedName>
    <definedName name="n°ap" localSheetId="15">#REF!</definedName>
    <definedName name="n°ap" localSheetId="16">#REF!</definedName>
    <definedName name="n°ap" localSheetId="17">#REF!</definedName>
    <definedName name="n°ap" localSheetId="18">#REF!</definedName>
    <definedName name="n°ap" localSheetId="19">#REF!</definedName>
    <definedName name="n°ap" localSheetId="20">#REF!</definedName>
    <definedName name="n°ap" localSheetId="21">#REF!</definedName>
    <definedName name="n°ap" localSheetId="22">#REF!</definedName>
    <definedName name="n°ap" localSheetId="23">#REF!</definedName>
    <definedName name="n°ap" localSheetId="24">#REF!</definedName>
    <definedName name="n°ap" localSheetId="25">#REF!</definedName>
    <definedName name="n°ap" localSheetId="26">#REF!</definedName>
    <definedName name="n°ap" localSheetId="27">#REF!</definedName>
    <definedName name="n°ap" localSheetId="28">#REF!</definedName>
    <definedName name="n°ap" localSheetId="29">#REF!</definedName>
    <definedName name="n°ap" localSheetId="30">#REF!</definedName>
    <definedName name="n°ap" localSheetId="31">#REF!</definedName>
    <definedName name="n°ap" localSheetId="32">#REF!</definedName>
    <definedName name="n°ap" localSheetId="33">#REF!</definedName>
    <definedName name="n°ap" localSheetId="34">#REF!</definedName>
    <definedName name="n°ap" localSheetId="35">#REF!</definedName>
    <definedName name="n°ap" localSheetId="36">#REF!</definedName>
    <definedName name="n°ap" localSheetId="37">#REF!</definedName>
    <definedName name="n°ap" localSheetId="38">#REF!</definedName>
    <definedName name="n°ap" localSheetId="39">#REF!</definedName>
    <definedName name="n°ap" localSheetId="40">#REF!</definedName>
    <definedName name="n°ap" localSheetId="41">#REF!</definedName>
    <definedName name="n°ap" localSheetId="42">#REF!</definedName>
    <definedName name="n°ap" localSheetId="43">#REF!</definedName>
    <definedName name="n°ap" localSheetId="44">#REF!</definedName>
    <definedName name="n°ap" localSheetId="45">#REF!</definedName>
    <definedName name="n°ap" localSheetId="46">#REF!</definedName>
    <definedName name="n°ap" localSheetId="47">#REF!</definedName>
    <definedName name="n°ap" localSheetId="48">#REF!</definedName>
    <definedName name="n°ap" localSheetId="49">#REF!</definedName>
    <definedName name="n°ap" localSheetId="50">#REF!</definedName>
    <definedName name="n°ap" localSheetId="51">#REF!</definedName>
    <definedName name="n°ap" localSheetId="52">#REF!</definedName>
    <definedName name="n°ap" localSheetId="53">#REF!</definedName>
    <definedName name="n°ap" localSheetId="54">#REF!</definedName>
    <definedName name="n°ap" localSheetId="55">#REF!</definedName>
    <definedName name="n°ap" localSheetId="56">#REF!</definedName>
    <definedName name="n°ap" localSheetId="57">#REF!</definedName>
    <definedName name="n°ap">#REF!</definedName>
    <definedName name="N°dossier" localSheetId="1">#REF!</definedName>
    <definedName name="N°dossier" localSheetId="10">#REF!</definedName>
    <definedName name="N°dossier" localSheetId="11">#REF!</definedName>
    <definedName name="N°dossier" localSheetId="12">#REF!</definedName>
    <definedName name="N°dossier" localSheetId="13">#REF!</definedName>
    <definedName name="N°dossier" localSheetId="14">#REF!</definedName>
    <definedName name="N°dossier" localSheetId="15">#REF!</definedName>
    <definedName name="N°dossier" localSheetId="16">#REF!</definedName>
    <definedName name="N°dossier" localSheetId="17">#REF!</definedName>
    <definedName name="N°dossier" localSheetId="18">#REF!</definedName>
    <definedName name="N°dossier" localSheetId="19">#REF!</definedName>
    <definedName name="N°dossier" localSheetId="20">#REF!</definedName>
    <definedName name="N°dossier" localSheetId="21">#REF!</definedName>
    <definedName name="N°dossier" localSheetId="22">#REF!</definedName>
    <definedName name="N°dossier" localSheetId="23">#REF!</definedName>
    <definedName name="N°dossier" localSheetId="24">#REF!</definedName>
    <definedName name="N°dossier" localSheetId="25">#REF!</definedName>
    <definedName name="N°dossier" localSheetId="26">#REF!</definedName>
    <definedName name="N°dossier" localSheetId="27">#REF!</definedName>
    <definedName name="N°dossier" localSheetId="28">#REF!</definedName>
    <definedName name="N°dossier" localSheetId="29">#REF!</definedName>
    <definedName name="N°dossier" localSheetId="30">#REF!</definedName>
    <definedName name="N°dossier" localSheetId="31">#REF!</definedName>
    <definedName name="N°dossier" localSheetId="32">#REF!</definedName>
    <definedName name="N°dossier" localSheetId="33">#REF!</definedName>
    <definedName name="N°dossier" localSheetId="34">#REF!</definedName>
    <definedName name="N°dossier" localSheetId="35">#REF!</definedName>
    <definedName name="N°dossier" localSheetId="36">#REF!</definedName>
    <definedName name="N°dossier" localSheetId="37">#REF!</definedName>
    <definedName name="N°dossier" localSheetId="38">#REF!</definedName>
    <definedName name="N°dossier" localSheetId="39">#REF!</definedName>
    <definedName name="N°dossier" localSheetId="40">#REF!</definedName>
    <definedName name="N°dossier" localSheetId="41">#REF!</definedName>
    <definedName name="N°dossier" localSheetId="42">#REF!</definedName>
    <definedName name="N°dossier" localSheetId="43">#REF!</definedName>
    <definedName name="N°dossier" localSheetId="44">#REF!</definedName>
    <definedName name="N°dossier" localSheetId="45">#REF!</definedName>
    <definedName name="N°dossier" localSheetId="46">#REF!</definedName>
    <definedName name="N°dossier" localSheetId="47">#REF!</definedName>
    <definedName name="N°dossier" localSheetId="48">#REF!</definedName>
    <definedName name="N°dossier" localSheetId="49">#REF!</definedName>
    <definedName name="N°dossier" localSheetId="50">#REF!</definedName>
    <definedName name="N°dossier" localSheetId="51">#REF!</definedName>
    <definedName name="N°dossier" localSheetId="52">#REF!</definedName>
    <definedName name="N°dossier" localSheetId="53">#REF!</definedName>
    <definedName name="N°dossier" localSheetId="54">#REF!</definedName>
    <definedName name="N°dossier" localSheetId="55">#REF!</definedName>
    <definedName name="N°dossier" localSheetId="56">#REF!</definedName>
    <definedName name="N°dossier" localSheetId="57">#REF!</definedName>
    <definedName name="N°dossier">#REF!</definedName>
    <definedName name="Porteur_du_projet" localSheetId="1">#REF!</definedName>
    <definedName name="Porteur_du_projet" localSheetId="10">#REF!</definedName>
    <definedName name="Porteur_du_projet" localSheetId="11">#REF!</definedName>
    <definedName name="Porteur_du_projet" localSheetId="12">#REF!</definedName>
    <definedName name="Porteur_du_projet" localSheetId="13">#REF!</definedName>
    <definedName name="Porteur_du_projet" localSheetId="14">#REF!</definedName>
    <definedName name="Porteur_du_projet" localSheetId="15">#REF!</definedName>
    <definedName name="Porteur_du_projet" localSheetId="16">#REF!</definedName>
    <definedName name="Porteur_du_projet" localSheetId="17">#REF!</definedName>
    <definedName name="Porteur_du_projet" localSheetId="18">#REF!</definedName>
    <definedName name="Porteur_du_projet" localSheetId="19">#REF!</definedName>
    <definedName name="Porteur_du_projet" localSheetId="20">#REF!</definedName>
    <definedName name="Porteur_du_projet" localSheetId="21">#REF!</definedName>
    <definedName name="Porteur_du_projet" localSheetId="22">#REF!</definedName>
    <definedName name="Porteur_du_projet" localSheetId="23">#REF!</definedName>
    <definedName name="Porteur_du_projet" localSheetId="24">#REF!</definedName>
    <definedName name="Porteur_du_projet" localSheetId="25">#REF!</definedName>
    <definedName name="Porteur_du_projet" localSheetId="26">#REF!</definedName>
    <definedName name="Porteur_du_projet" localSheetId="27">#REF!</definedName>
    <definedName name="Porteur_du_projet" localSheetId="28">#REF!</definedName>
    <definedName name="Porteur_du_projet" localSheetId="29">#REF!</definedName>
    <definedName name="Porteur_du_projet" localSheetId="30">#REF!</definedName>
    <definedName name="Porteur_du_projet" localSheetId="31">#REF!</definedName>
    <definedName name="Porteur_du_projet" localSheetId="32">#REF!</definedName>
    <definedName name="Porteur_du_projet" localSheetId="33">#REF!</definedName>
    <definedName name="Porteur_du_projet" localSheetId="34">#REF!</definedName>
    <definedName name="Porteur_du_projet" localSheetId="35">#REF!</definedName>
    <definedName name="Porteur_du_projet" localSheetId="36">#REF!</definedName>
    <definedName name="Porteur_du_projet" localSheetId="37">#REF!</definedName>
    <definedName name="Porteur_du_projet" localSheetId="38">#REF!</definedName>
    <definedName name="Porteur_du_projet" localSheetId="39">#REF!</definedName>
    <definedName name="Porteur_du_projet" localSheetId="40">#REF!</definedName>
    <definedName name="Porteur_du_projet" localSheetId="41">#REF!</definedName>
    <definedName name="Porteur_du_projet" localSheetId="42">#REF!</definedName>
    <definedName name="Porteur_du_projet" localSheetId="43">#REF!</definedName>
    <definedName name="Porteur_du_projet" localSheetId="44">#REF!</definedName>
    <definedName name="Porteur_du_projet" localSheetId="45">#REF!</definedName>
    <definedName name="Porteur_du_projet" localSheetId="46">#REF!</definedName>
    <definedName name="Porteur_du_projet" localSheetId="47">#REF!</definedName>
    <definedName name="Porteur_du_projet" localSheetId="48">#REF!</definedName>
    <definedName name="Porteur_du_projet" localSheetId="49">#REF!</definedName>
    <definedName name="Porteur_du_projet" localSheetId="50">#REF!</definedName>
    <definedName name="Porteur_du_projet" localSheetId="51">#REF!</definedName>
    <definedName name="Porteur_du_projet" localSheetId="52">#REF!</definedName>
    <definedName name="Porteur_du_projet" localSheetId="53">#REF!</definedName>
    <definedName name="Porteur_du_projet" localSheetId="54">#REF!</definedName>
    <definedName name="Porteur_du_projet" localSheetId="55">#REF!</definedName>
    <definedName name="Porteur_du_projet" localSheetId="56">#REF!</definedName>
    <definedName name="Porteur_du_projet" localSheetId="57">#REF!</definedName>
    <definedName name="Porteur_du_projet">#REF!</definedName>
    <definedName name="_xlnm.Print_Area" localSheetId="10">'FA 1.1.A'!$A$1:$AA$75</definedName>
    <definedName name="_xlnm.Print_Area" localSheetId="11">'FA 1.1.B'!$A$1:$AA$75</definedName>
    <definedName name="_xlnm.Print_Area" localSheetId="12">'FA 1.1.C'!$A$1:$AA$75</definedName>
    <definedName name="_xlnm.Print_Area" localSheetId="13">'FA 1.2.A'!$A$1:$AA$75</definedName>
    <definedName name="_xlnm.Print_Area" localSheetId="14">'FA 1.2.B'!$A$1:$AA$75</definedName>
    <definedName name="_xlnm.Print_Area" localSheetId="15">'FA 1.2.C'!$A$1:$AA$75</definedName>
    <definedName name="_xlnm.Print_Area" localSheetId="16">'FA 1.2.D'!$A$1:$AA$75</definedName>
    <definedName name="_xlnm.Print_Area" localSheetId="17">'FA 1.2.E'!$A$1:$AA$75</definedName>
    <definedName name="_xlnm.Print_Area" localSheetId="18">'FA 1.3.A'!$A$1:$AA$75</definedName>
    <definedName name="_xlnm.Print_Area" localSheetId="19">'FA 1.3.B'!$A$1:$AA$75</definedName>
    <definedName name="_xlnm.Print_Area" localSheetId="20">'FA 1.3.C'!$A$1:$AA$75</definedName>
    <definedName name="_xlnm.Print_Area" localSheetId="21">'FA 1.3.D'!$A$1:$AA$75</definedName>
    <definedName name="_xlnm.Print_Area" localSheetId="22">'FA 2.1.A'!$A$1:$AA$75</definedName>
    <definedName name="_xlnm.Print_Area" localSheetId="23">'FA 2.1.B'!$A$1:$AA$75</definedName>
    <definedName name="_xlnm.Print_Area" localSheetId="24">'FA 2.1.C'!$A$1:$AA$75</definedName>
    <definedName name="_xlnm.Print_Area" localSheetId="25">'FA 2.2.A'!$A$1:$AA$75</definedName>
    <definedName name="_xlnm.Print_Area" localSheetId="26">'FA 2.2.B'!$A$1:$AA$75</definedName>
    <definedName name="_xlnm.Print_Area" localSheetId="27">'FA 2.2.C'!$A$1:$AA$75</definedName>
    <definedName name="_xlnm.Print_Area" localSheetId="28">'FA 2.2.D'!$A$1:$AA$75</definedName>
    <definedName name="_xlnm.Print_Area" localSheetId="29">'FA 3.1.A'!$A$1:$AA$75</definedName>
    <definedName name="_xlnm.Print_Area" localSheetId="30">'FA 3.1.B'!$A$1:$AA$75</definedName>
    <definedName name="_xlnm.Print_Area" localSheetId="31">'FA 3.1.C'!$A$1:$AA$75</definedName>
    <definedName name="_xlnm.Print_Area" localSheetId="32">'FA 3.1.D'!$A$1:$AA$75</definedName>
    <definedName name="_xlnm.Print_Area" localSheetId="33">'FA 3.2.A'!$A$1:$AA$75</definedName>
    <definedName name="_xlnm.Print_Area" localSheetId="34">'FA 4.1.A'!$A$1:$AA$75</definedName>
    <definedName name="_xlnm.Print_Area" localSheetId="35">'FA 4.1.B'!$A$1:$AA$75</definedName>
    <definedName name="_xlnm.Print_Area" localSheetId="36">'FA 4.1.C'!$A$1:$AA$75</definedName>
    <definedName name="_xlnm.Print_Area" localSheetId="37">'FA 4.1.D'!$A$1:$AA$75</definedName>
    <definedName name="_xlnm.Print_Area" localSheetId="38">'FA 4.2.A'!$A$1:$AA$75</definedName>
    <definedName name="_xlnm.Print_Area" localSheetId="39">'FA 4.3.A'!$A$1:$AA$75</definedName>
    <definedName name="_xlnm.Print_Area" localSheetId="40">'FA 4.3.B'!$A$1:$AA$75</definedName>
    <definedName name="_xlnm.Print_Area" localSheetId="41">'FA 5.1.A'!$A$1:$AA$75</definedName>
    <definedName name="_xlnm.Print_Area" localSheetId="42">'FA 5.1.B'!$A$1:$AA$75</definedName>
    <definedName name="_xlnm.Print_Area" localSheetId="43">'FA 5.1.C'!$A$1:$AA$75</definedName>
    <definedName name="_xlnm.Print_Area" localSheetId="44">'FA 5.2.A'!$A$1:$AA$75</definedName>
    <definedName name="_xlnm.Print_Area" localSheetId="45">'FA 5.2.B'!$A$1:$AA$75</definedName>
    <definedName name="_xlnm.Print_Area" localSheetId="46">'FA 5.2.C'!$A$1:$AA$75</definedName>
    <definedName name="_xlnm.Print_Area" localSheetId="47">'FA 5.2.D'!$A$1:$AA$75</definedName>
    <definedName name="_xlnm.Print_Area" localSheetId="48">'FA 6.1.A'!$A$1:$AA$75</definedName>
    <definedName name="_xlnm.Print_Area" localSheetId="49">'FA 6.1.B'!$A$1:$AA$75</definedName>
    <definedName name="_xlnm.Print_Area" localSheetId="50">'FA 6.1.C'!$A$1:$AA$75</definedName>
    <definedName name="_xlnm.Print_Area" localSheetId="51">'FA 6.1.D'!$A$1:$AA$75</definedName>
    <definedName name="_xlnm.Print_Area" localSheetId="52">'FA 6.2.A'!$A$1:$AA$75</definedName>
    <definedName name="_xlnm.Print_Area" localSheetId="53">'FA 6.2.B'!$A$1:$AA$75</definedName>
    <definedName name="_xlnm.Print_Area" localSheetId="54">'FA 6.2.C'!$A$1:$AA$75</definedName>
    <definedName name="_xlnm.Print_Area" localSheetId="55">'FA supp 1'!$A$1:$AA$75</definedName>
    <definedName name="_xlnm.Print_Area" localSheetId="56">'FA supp 2'!$A$1:$AA$75</definedName>
    <definedName name="_xlnm.Print_Area" localSheetId="57">'FA supp 3'!$A$1:$AA$75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0" i="59" l="1"/>
  <c r="Q10" i="58"/>
  <c r="B67" i="59"/>
  <c r="B66" i="59"/>
  <c r="B65" i="59"/>
  <c r="B64" i="59"/>
  <c r="B63" i="59"/>
  <c r="B62" i="59"/>
  <c r="B60" i="59"/>
  <c r="B59" i="59"/>
  <c r="B58" i="59"/>
  <c r="B57" i="59"/>
  <c r="B56" i="59"/>
  <c r="B55" i="59"/>
  <c r="B54" i="59"/>
  <c r="B53" i="59"/>
  <c r="B52" i="59"/>
  <c r="B51" i="59"/>
  <c r="B50" i="59"/>
  <c r="B49" i="59"/>
  <c r="B48" i="59"/>
  <c r="B47" i="59"/>
  <c r="B46" i="59"/>
  <c r="B45" i="59"/>
  <c r="B44" i="59"/>
  <c r="B43" i="59"/>
  <c r="B42" i="59"/>
  <c r="B41" i="59"/>
  <c r="B40" i="59"/>
  <c r="B39" i="59"/>
  <c r="B38" i="59"/>
  <c r="B37" i="59"/>
  <c r="B36" i="59"/>
  <c r="B35" i="59"/>
  <c r="B34" i="59"/>
  <c r="B33" i="59"/>
  <c r="B32" i="59"/>
  <c r="B31" i="59"/>
  <c r="B30" i="59"/>
  <c r="B29" i="59"/>
  <c r="B28" i="59"/>
  <c r="B27" i="59"/>
  <c r="B26" i="59"/>
  <c r="B25" i="59"/>
  <c r="B24" i="59"/>
  <c r="B23" i="59"/>
  <c r="B22" i="59"/>
  <c r="B21" i="59"/>
  <c r="B20" i="59"/>
  <c r="B67" i="58"/>
  <c r="B66" i="58"/>
  <c r="B65" i="58"/>
  <c r="B64" i="58"/>
  <c r="B63" i="58"/>
  <c r="B62" i="58"/>
  <c r="B60" i="58"/>
  <c r="B59" i="58"/>
  <c r="B58" i="58"/>
  <c r="B57" i="58"/>
  <c r="B56" i="58"/>
  <c r="B55" i="58"/>
  <c r="B54" i="58"/>
  <c r="B53" i="58"/>
  <c r="B52" i="58"/>
  <c r="B51" i="58"/>
  <c r="B50" i="58"/>
  <c r="B49" i="58"/>
  <c r="B48" i="58"/>
  <c r="B47" i="58"/>
  <c r="B46" i="58"/>
  <c r="B45" i="58"/>
  <c r="B44" i="58"/>
  <c r="B43" i="58"/>
  <c r="B42" i="58"/>
  <c r="B41" i="58"/>
  <c r="B40" i="58"/>
  <c r="B39" i="58"/>
  <c r="B38" i="58"/>
  <c r="B37" i="58"/>
  <c r="B36" i="58"/>
  <c r="B35" i="58"/>
  <c r="B34" i="58"/>
  <c r="B33" i="58"/>
  <c r="B32" i="58"/>
  <c r="B31" i="58"/>
  <c r="B30" i="58"/>
  <c r="B29" i="58"/>
  <c r="B28" i="58"/>
  <c r="B27" i="58"/>
  <c r="B26" i="58"/>
  <c r="B25" i="58"/>
  <c r="B24" i="58"/>
  <c r="B23" i="58"/>
  <c r="B22" i="58"/>
  <c r="B21" i="58"/>
  <c r="B20" i="58"/>
  <c r="B67" i="57"/>
  <c r="B66" i="57"/>
  <c r="B65" i="57"/>
  <c r="B64" i="57"/>
  <c r="B63" i="57"/>
  <c r="B62" i="57"/>
  <c r="B60" i="57"/>
  <c r="B59" i="57"/>
  <c r="B58" i="57"/>
  <c r="B57" i="57"/>
  <c r="B56" i="57"/>
  <c r="B55" i="57"/>
  <c r="B54" i="57"/>
  <c r="B53" i="57"/>
  <c r="B52" i="57"/>
  <c r="B51" i="57"/>
  <c r="B50" i="57"/>
  <c r="B49" i="57"/>
  <c r="B48" i="57"/>
  <c r="B47" i="57"/>
  <c r="B46" i="57"/>
  <c r="B45" i="57"/>
  <c r="B44" i="57"/>
  <c r="B43" i="57"/>
  <c r="B42" i="57"/>
  <c r="B41" i="57"/>
  <c r="B40" i="57"/>
  <c r="B39" i="57"/>
  <c r="B38" i="57"/>
  <c r="B37" i="57"/>
  <c r="B36" i="57"/>
  <c r="B35" i="57"/>
  <c r="B34" i="57"/>
  <c r="B33" i="57"/>
  <c r="B32" i="57"/>
  <c r="B31" i="57"/>
  <c r="B30" i="57"/>
  <c r="B29" i="57"/>
  <c r="B28" i="57"/>
  <c r="B27" i="57"/>
  <c r="B26" i="57"/>
  <c r="B25" i="57"/>
  <c r="B24" i="57"/>
  <c r="B23" i="57"/>
  <c r="B22" i="57"/>
  <c r="B21" i="57"/>
  <c r="B20" i="57"/>
  <c r="B67" i="56"/>
  <c r="B66" i="56"/>
  <c r="B65" i="56"/>
  <c r="B64" i="56"/>
  <c r="B63" i="56"/>
  <c r="B62" i="56"/>
  <c r="B60" i="56"/>
  <c r="B59" i="56"/>
  <c r="B58" i="56"/>
  <c r="B57" i="56"/>
  <c r="B56" i="56"/>
  <c r="B55" i="56"/>
  <c r="B54" i="56"/>
  <c r="B53" i="56"/>
  <c r="B52" i="56"/>
  <c r="B51" i="56"/>
  <c r="B50" i="56"/>
  <c r="B49" i="56"/>
  <c r="B48" i="56"/>
  <c r="B47" i="56"/>
  <c r="B46" i="56"/>
  <c r="B45" i="56"/>
  <c r="B44" i="56"/>
  <c r="B43" i="56"/>
  <c r="B42" i="56"/>
  <c r="B41" i="56"/>
  <c r="B40" i="56"/>
  <c r="B39" i="56"/>
  <c r="B38" i="56"/>
  <c r="B37" i="56"/>
  <c r="B36" i="56"/>
  <c r="B35" i="56"/>
  <c r="B34" i="56"/>
  <c r="B33" i="56"/>
  <c r="B32" i="56"/>
  <c r="B31" i="56"/>
  <c r="B30" i="56"/>
  <c r="B29" i="56"/>
  <c r="B28" i="56"/>
  <c r="B27" i="56"/>
  <c r="B26" i="56"/>
  <c r="B25" i="56"/>
  <c r="B24" i="56"/>
  <c r="B23" i="56"/>
  <c r="B22" i="56"/>
  <c r="B21" i="56"/>
  <c r="B20" i="56"/>
  <c r="M18" i="58"/>
  <c r="J17" i="58"/>
  <c r="I17" i="58"/>
  <c r="N18" i="57"/>
  <c r="M18" i="57"/>
  <c r="J17" i="57"/>
  <c r="O18" i="56"/>
  <c r="N18" i="56"/>
  <c r="M18" i="56"/>
  <c r="J17" i="56"/>
  <c r="I17" i="56"/>
  <c r="Q10" i="56"/>
  <c r="P18" i="55"/>
  <c r="O18" i="55"/>
  <c r="N18" i="55"/>
  <c r="M18" i="55"/>
  <c r="L17" i="55"/>
  <c r="J17" i="55"/>
  <c r="I17" i="55"/>
  <c r="Q10" i="57"/>
  <c r="I17" i="57"/>
  <c r="Q10" i="55"/>
  <c r="P61" i="55"/>
  <c r="O61" i="55"/>
  <c r="N61" i="55"/>
  <c r="M61" i="55"/>
  <c r="J61" i="55"/>
  <c r="L61" i="55" s="1"/>
  <c r="I61" i="55"/>
  <c r="J47" i="54"/>
  <c r="I47" i="54"/>
  <c r="P47" i="54"/>
  <c r="O47" i="54"/>
  <c r="N47" i="54"/>
  <c r="M47" i="54"/>
  <c r="L47" i="54"/>
  <c r="K47" i="54"/>
  <c r="K61" i="55" l="1"/>
  <c r="F47" i="54"/>
  <c r="E47" i="54"/>
  <c r="B47" i="54"/>
  <c r="D47" i="54"/>
  <c r="C47" i="54"/>
  <c r="F61" i="55"/>
  <c r="E61" i="55"/>
  <c r="D61" i="55"/>
  <c r="C61" i="55"/>
  <c r="AC74" i="64"/>
  <c r="AQ54" i="64"/>
  <c r="AN54" i="64"/>
  <c r="AI54" i="64"/>
  <c r="AF54" i="64"/>
  <c r="AA54" i="64"/>
  <c r="X54" i="64"/>
  <c r="AB54" i="64" s="1"/>
  <c r="S54" i="64"/>
  <c r="P54" i="64"/>
  <c r="T54" i="64" s="1"/>
  <c r="K54" i="64"/>
  <c r="H54" i="64"/>
  <c r="L54" i="64" s="1"/>
  <c r="AQ53" i="64"/>
  <c r="AN53" i="64"/>
  <c r="AI53" i="64"/>
  <c r="AF53" i="64"/>
  <c r="AA53" i="64"/>
  <c r="X53" i="64"/>
  <c r="AB53" i="64" s="1"/>
  <c r="T53" i="64"/>
  <c r="S53" i="64"/>
  <c r="P53" i="64"/>
  <c r="L53" i="64"/>
  <c r="K53" i="64"/>
  <c r="H53" i="64"/>
  <c r="AQ52" i="64"/>
  <c r="AN52" i="64"/>
  <c r="AI52" i="64"/>
  <c r="AF52" i="64"/>
  <c r="AA52" i="64"/>
  <c r="X52" i="64"/>
  <c r="AB52" i="64" s="1"/>
  <c r="S52" i="64"/>
  <c r="T52" i="64" s="1"/>
  <c r="P52" i="64"/>
  <c r="L52" i="64"/>
  <c r="K52" i="64"/>
  <c r="H52" i="64"/>
  <c r="AQ51" i="64"/>
  <c r="AN51" i="64"/>
  <c r="AR51" i="64" s="1"/>
  <c r="AI51" i="64"/>
  <c r="AF51" i="64"/>
  <c r="AJ51" i="64" s="1"/>
  <c r="AB51" i="64"/>
  <c r="AA51" i="64"/>
  <c r="X51" i="64"/>
  <c r="S51" i="64"/>
  <c r="P51" i="64"/>
  <c r="T51" i="64" s="1"/>
  <c r="K51" i="64"/>
  <c r="H51" i="64"/>
  <c r="L51" i="64" s="1"/>
  <c r="AR50" i="64"/>
  <c r="AJ50" i="64"/>
  <c r="AB50" i="64"/>
  <c r="T50" i="64"/>
  <c r="L50" i="64"/>
  <c r="AR49" i="64"/>
  <c r="AJ49" i="64"/>
  <c r="AB49" i="64"/>
  <c r="T49" i="64"/>
  <c r="L49" i="64"/>
  <c r="AR48" i="64"/>
  <c r="AJ48" i="64"/>
  <c r="AB48" i="64"/>
  <c r="T48" i="64"/>
  <c r="L48" i="64"/>
  <c r="AR47" i="64"/>
  <c r="AJ47" i="64"/>
  <c r="AB47" i="64"/>
  <c r="T47" i="64"/>
  <c r="L47" i="64"/>
  <c r="AR46" i="64"/>
  <c r="AJ46" i="64"/>
  <c r="AB46" i="64"/>
  <c r="T46" i="64"/>
  <c r="L46" i="64"/>
  <c r="AR45" i="64"/>
  <c r="AJ45" i="64"/>
  <c r="AB45" i="64"/>
  <c r="T45" i="64"/>
  <c r="L45" i="64"/>
  <c r="AR44" i="64"/>
  <c r="AJ44" i="64"/>
  <c r="AB44" i="64"/>
  <c r="T44" i="64"/>
  <c r="L44" i="64"/>
  <c r="AR43" i="64"/>
  <c r="AJ43" i="64"/>
  <c r="AB43" i="64"/>
  <c r="T43" i="64"/>
  <c r="L43" i="64"/>
  <c r="AR42" i="64"/>
  <c r="AJ42" i="64"/>
  <c r="AB42" i="64"/>
  <c r="T42" i="64"/>
  <c r="L42" i="64"/>
  <c r="AR41" i="64"/>
  <c r="AJ41" i="64"/>
  <c r="AB41" i="64"/>
  <c r="T41" i="64"/>
  <c r="L41" i="64"/>
  <c r="AR40" i="64"/>
  <c r="AJ40" i="64"/>
  <c r="AB40" i="64"/>
  <c r="T40" i="64"/>
  <c r="L40" i="64"/>
  <c r="AR39" i="64"/>
  <c r="AJ39" i="64"/>
  <c r="AB39" i="64"/>
  <c r="T39" i="64"/>
  <c r="L39" i="64"/>
  <c r="AR38" i="64"/>
  <c r="AJ38" i="64"/>
  <c r="AB38" i="64"/>
  <c r="T38" i="64"/>
  <c r="L38" i="64"/>
  <c r="AR37" i="64"/>
  <c r="AJ37" i="64"/>
  <c r="AB37" i="64"/>
  <c r="T37" i="64"/>
  <c r="L37" i="64"/>
  <c r="AR36" i="64"/>
  <c r="AJ36" i="64"/>
  <c r="AB36" i="64"/>
  <c r="T36" i="64"/>
  <c r="L36" i="64"/>
  <c r="G33" i="55"/>
  <c r="H51" i="54"/>
  <c r="G6" i="54"/>
  <c r="G7" i="54"/>
  <c r="G8" i="54"/>
  <c r="G9" i="54"/>
  <c r="G10" i="54"/>
  <c r="G11" i="54"/>
  <c r="G12" i="54"/>
  <c r="B6" i="54"/>
  <c r="B8" i="54"/>
  <c r="B21" i="55"/>
  <c r="B22" i="55"/>
  <c r="B23" i="55"/>
  <c r="B24" i="55"/>
  <c r="B25" i="55"/>
  <c r="B26" i="55"/>
  <c r="B27" i="55"/>
  <c r="B28" i="55"/>
  <c r="B29" i="55"/>
  <c r="B30" i="55"/>
  <c r="B31" i="55"/>
  <c r="B32" i="55"/>
  <c r="B33" i="55"/>
  <c r="B34" i="55"/>
  <c r="B35" i="55"/>
  <c r="B36" i="55"/>
  <c r="B37" i="55"/>
  <c r="B38" i="55"/>
  <c r="B39" i="55"/>
  <c r="B40" i="55"/>
  <c r="B41" i="55"/>
  <c r="B42" i="55"/>
  <c r="B43" i="55"/>
  <c r="B44" i="55"/>
  <c r="B45" i="55"/>
  <c r="B46" i="55"/>
  <c r="B47" i="55"/>
  <c r="B48" i="55"/>
  <c r="B49" i="55"/>
  <c r="B50" i="55"/>
  <c r="B51" i="55"/>
  <c r="B52" i="55"/>
  <c r="B53" i="55"/>
  <c r="B54" i="55"/>
  <c r="B55" i="55"/>
  <c r="B56" i="55"/>
  <c r="B57" i="55"/>
  <c r="B58" i="55"/>
  <c r="B59" i="55"/>
  <c r="B60" i="55"/>
  <c r="B62" i="55"/>
  <c r="B63" i="55"/>
  <c r="B64" i="55"/>
  <c r="B65" i="55"/>
  <c r="B66" i="55"/>
  <c r="B67" i="55"/>
  <c r="B20" i="55"/>
  <c r="B7" i="54"/>
  <c r="B9" i="54"/>
  <c r="B10" i="54"/>
  <c r="B11" i="54"/>
  <c r="B12" i="54"/>
  <c r="B13" i="54"/>
  <c r="B14" i="54"/>
  <c r="B15" i="54"/>
  <c r="B16" i="54"/>
  <c r="B17" i="54"/>
  <c r="B18" i="54"/>
  <c r="B19" i="54"/>
  <c r="B20" i="54"/>
  <c r="B21" i="54"/>
  <c r="B22" i="54"/>
  <c r="B23" i="54"/>
  <c r="B24" i="54"/>
  <c r="B25" i="54"/>
  <c r="B26" i="54"/>
  <c r="B27" i="54"/>
  <c r="B28" i="54"/>
  <c r="B29" i="54"/>
  <c r="B30" i="54"/>
  <c r="B31" i="54"/>
  <c r="B32" i="54"/>
  <c r="B33" i="54"/>
  <c r="B34" i="54"/>
  <c r="B35" i="54"/>
  <c r="B36" i="54"/>
  <c r="B37" i="54"/>
  <c r="B38" i="54"/>
  <c r="B39" i="54"/>
  <c r="B40" i="54"/>
  <c r="B41" i="54"/>
  <c r="B42" i="54"/>
  <c r="B43" i="54"/>
  <c r="B44" i="54"/>
  <c r="B45" i="54"/>
  <c r="B46" i="54"/>
  <c r="B48" i="54"/>
  <c r="B49" i="54"/>
  <c r="B50" i="54"/>
  <c r="B51" i="54"/>
  <c r="B52" i="54"/>
  <c r="B53" i="54"/>
  <c r="F7" i="61"/>
  <c r="F6" i="61"/>
  <c r="K8" i="61"/>
  <c r="J8" i="61"/>
  <c r="K10" i="61" s="1"/>
  <c r="I8" i="61"/>
  <c r="J10" i="61" s="1"/>
  <c r="H8" i="61"/>
  <c r="I10" i="61" s="1"/>
  <c r="G8" i="61"/>
  <c r="H10" i="61" s="1"/>
  <c r="F8" i="61"/>
  <c r="G10" i="61" s="1"/>
  <c r="AR54" i="64" l="1"/>
  <c r="AR53" i="64"/>
  <c r="AJ54" i="64"/>
  <c r="AJ53" i="64"/>
  <c r="AR52" i="64"/>
  <c r="AJ52" i="64"/>
  <c r="G12" i="61"/>
  <c r="G13" i="61" s="1"/>
  <c r="I12" i="61"/>
  <c r="I13" i="61" s="1"/>
  <c r="J12" i="61"/>
  <c r="J13" i="61" s="1"/>
  <c r="H12" i="61"/>
  <c r="H13" i="61" s="1"/>
  <c r="K12" i="61"/>
  <c r="K13" i="61" s="1"/>
  <c r="G14" i="61" l="1"/>
  <c r="J14" i="61"/>
  <c r="I14" i="61"/>
  <c r="H14" i="61"/>
  <c r="K14" i="61"/>
  <c r="I76" i="60" l="1"/>
  <c r="G76" i="60"/>
  <c r="E75" i="60"/>
  <c r="H75" i="60" s="1"/>
  <c r="J74" i="60"/>
  <c r="J73" i="60"/>
  <c r="E73" i="60"/>
  <c r="E60" i="60"/>
  <c r="E74" i="60" s="1"/>
  <c r="H74" i="60" s="1"/>
  <c r="F59" i="60"/>
  <c r="F58" i="60"/>
  <c r="E57" i="60"/>
  <c r="E63" i="60" s="1"/>
  <c r="F52" i="60"/>
  <c r="F51" i="60"/>
  <c r="I42" i="60"/>
  <c r="N39" i="60"/>
  <c r="O39" i="60" s="1"/>
  <c r="I39" i="60"/>
  <c r="J39" i="60" s="1"/>
  <c r="G39" i="60"/>
  <c r="G42" i="60" s="1"/>
  <c r="E39" i="60"/>
  <c r="L39" i="60" s="1"/>
  <c r="M39" i="60" s="1"/>
  <c r="O38" i="60"/>
  <c r="N38" i="60"/>
  <c r="L38" i="60"/>
  <c r="M38" i="60" s="1"/>
  <c r="J38" i="60"/>
  <c r="H38" i="60"/>
  <c r="N37" i="60"/>
  <c r="O37" i="60" s="1"/>
  <c r="M37" i="60"/>
  <c r="L37" i="60"/>
  <c r="J37" i="60"/>
  <c r="N36" i="60"/>
  <c r="O36" i="60" s="1"/>
  <c r="M36" i="60"/>
  <c r="L36" i="60"/>
  <c r="J36" i="60"/>
  <c r="N27" i="60"/>
  <c r="O27" i="60" s="1"/>
  <c r="I27" i="60"/>
  <c r="J27" i="60" s="1"/>
  <c r="E27" i="60"/>
  <c r="L27" i="60" s="1"/>
  <c r="M27" i="60" s="1"/>
  <c r="O26" i="60"/>
  <c r="N26" i="60"/>
  <c r="M26" i="60"/>
  <c r="L26" i="60"/>
  <c r="J26" i="60"/>
  <c r="H26" i="60"/>
  <c r="N25" i="60"/>
  <c r="O25" i="60" s="1"/>
  <c r="M25" i="60"/>
  <c r="L25" i="60"/>
  <c r="H25" i="60"/>
  <c r="N24" i="60"/>
  <c r="O24" i="60" s="1"/>
  <c r="I24" i="60"/>
  <c r="I28" i="60" s="1"/>
  <c r="G24" i="60"/>
  <c r="H21" i="60" s="1"/>
  <c r="E24" i="60"/>
  <c r="L24" i="60" s="1"/>
  <c r="M24" i="60" s="1"/>
  <c r="O23" i="60"/>
  <c r="N23" i="60"/>
  <c r="M23" i="60"/>
  <c r="L23" i="60"/>
  <c r="J23" i="60"/>
  <c r="H23" i="60"/>
  <c r="N22" i="60"/>
  <c r="O22" i="60" s="1"/>
  <c r="M22" i="60"/>
  <c r="L22" i="60"/>
  <c r="J22" i="60"/>
  <c r="N21" i="60"/>
  <c r="O21" i="60" s="1"/>
  <c r="M21" i="60"/>
  <c r="L21" i="60"/>
  <c r="J21" i="60"/>
  <c r="E76" i="60" l="1"/>
  <c r="J28" i="60"/>
  <c r="J24" i="60"/>
  <c r="I40" i="60"/>
  <c r="F63" i="60"/>
  <c r="F62" i="60"/>
  <c r="F57" i="60"/>
  <c r="F61" i="60"/>
  <c r="F65" i="60"/>
  <c r="H76" i="60"/>
  <c r="J76" i="60"/>
  <c r="E28" i="60"/>
  <c r="F24" i="60" s="1"/>
  <c r="J75" i="60"/>
  <c r="F27" i="60"/>
  <c r="F25" i="60"/>
  <c r="F53" i="60"/>
  <c r="H73" i="60"/>
  <c r="F26" i="60"/>
  <c r="F38" i="60"/>
  <c r="G28" i="60"/>
  <c r="N28" i="60" s="1"/>
  <c r="O28" i="60" s="1"/>
  <c r="F36" i="60"/>
  <c r="H37" i="60"/>
  <c r="H39" i="60"/>
  <c r="F54" i="60"/>
  <c r="F60" i="60"/>
  <c r="F22" i="60"/>
  <c r="F37" i="60"/>
  <c r="F21" i="60"/>
  <c r="H22" i="60"/>
  <c r="J25" i="60"/>
  <c r="H36" i="60"/>
  <c r="F55" i="60"/>
  <c r="F23" i="60"/>
  <c r="F39" i="60"/>
  <c r="E42" i="60"/>
  <c r="F56" i="60"/>
  <c r="H28" i="60" l="1"/>
  <c r="H27" i="60"/>
  <c r="G40" i="60"/>
  <c r="L28" i="60"/>
  <c r="M28" i="60" s="1"/>
  <c r="E40" i="60"/>
  <c r="F28" i="60"/>
  <c r="H24" i="60"/>
  <c r="J66" i="59"/>
  <c r="L66" i="59" s="1"/>
  <c r="J65" i="59"/>
  <c r="J64" i="59"/>
  <c r="J63" i="59"/>
  <c r="L63" i="59" s="1"/>
  <c r="J62" i="59"/>
  <c r="J61" i="59"/>
  <c r="J60" i="59"/>
  <c r="J59" i="59"/>
  <c r="J58" i="59"/>
  <c r="K58" i="59" s="1"/>
  <c r="J57" i="59"/>
  <c r="J56" i="59"/>
  <c r="J55" i="59"/>
  <c r="J54" i="59"/>
  <c r="J53" i="59"/>
  <c r="J52" i="59"/>
  <c r="J51" i="59"/>
  <c r="L51" i="59" s="1"/>
  <c r="J50" i="59"/>
  <c r="L50" i="59" s="1"/>
  <c r="J49" i="59"/>
  <c r="J48" i="59"/>
  <c r="J47" i="59"/>
  <c r="K47" i="59" s="1"/>
  <c r="J46" i="59"/>
  <c r="J45" i="59"/>
  <c r="J44" i="59"/>
  <c r="J43" i="59"/>
  <c r="K43" i="59" s="1"/>
  <c r="J42" i="59"/>
  <c r="K42" i="59" s="1"/>
  <c r="J41" i="59"/>
  <c r="J40" i="59"/>
  <c r="J39" i="59"/>
  <c r="L39" i="59" s="1"/>
  <c r="J38" i="59"/>
  <c r="J37" i="59"/>
  <c r="J36" i="59"/>
  <c r="J35" i="59"/>
  <c r="J34" i="59"/>
  <c r="L34" i="59" s="1"/>
  <c r="J33" i="59"/>
  <c r="J32" i="59"/>
  <c r="J31" i="59"/>
  <c r="L31" i="59" s="1"/>
  <c r="J30" i="59"/>
  <c r="J29" i="59"/>
  <c r="J28" i="59"/>
  <c r="J27" i="59"/>
  <c r="J26" i="59"/>
  <c r="K26" i="59" s="1"/>
  <c r="J25" i="59"/>
  <c r="J24" i="59"/>
  <c r="J23" i="59"/>
  <c r="J22" i="59"/>
  <c r="J21" i="59"/>
  <c r="J20" i="59"/>
  <c r="I66" i="59"/>
  <c r="I65" i="59"/>
  <c r="I64" i="59"/>
  <c r="I63" i="59"/>
  <c r="I62" i="59"/>
  <c r="L62" i="59" s="1"/>
  <c r="I61" i="59"/>
  <c r="K61" i="59" s="1"/>
  <c r="I60" i="59"/>
  <c r="I59" i="59"/>
  <c r="I58" i="59"/>
  <c r="I57" i="59"/>
  <c r="I56" i="59"/>
  <c r="I55" i="59"/>
  <c r="I54" i="59"/>
  <c r="L54" i="59" s="1"/>
  <c r="I53" i="59"/>
  <c r="K53" i="59" s="1"/>
  <c r="I52" i="59"/>
  <c r="I51" i="59"/>
  <c r="I50" i="59"/>
  <c r="I49" i="59"/>
  <c r="I48" i="59"/>
  <c r="I47" i="59"/>
  <c r="I46" i="59"/>
  <c r="L46" i="59" s="1"/>
  <c r="I45" i="59"/>
  <c r="I44" i="59"/>
  <c r="I43" i="59"/>
  <c r="I42" i="59"/>
  <c r="I41" i="59"/>
  <c r="I40" i="59"/>
  <c r="I39" i="59"/>
  <c r="I38" i="59"/>
  <c r="I37" i="59"/>
  <c r="K37" i="59" s="1"/>
  <c r="I36" i="59"/>
  <c r="I35" i="59"/>
  <c r="I34" i="59"/>
  <c r="I33" i="59"/>
  <c r="I32" i="59"/>
  <c r="I31" i="59"/>
  <c r="I30" i="59"/>
  <c r="L30" i="59" s="1"/>
  <c r="I29" i="59"/>
  <c r="K29" i="59" s="1"/>
  <c r="I28" i="59"/>
  <c r="I27" i="59"/>
  <c r="I26" i="59"/>
  <c r="I25" i="59"/>
  <c r="I24" i="59"/>
  <c r="I23" i="59"/>
  <c r="I22" i="59"/>
  <c r="L22" i="59" s="1"/>
  <c r="I21" i="59"/>
  <c r="K21" i="59" s="1"/>
  <c r="I20" i="59"/>
  <c r="K66" i="59"/>
  <c r="H66" i="59"/>
  <c r="G66" i="59"/>
  <c r="F66" i="59"/>
  <c r="E66" i="59"/>
  <c r="D66" i="59"/>
  <c r="C66" i="59"/>
  <c r="L65" i="59"/>
  <c r="H65" i="59"/>
  <c r="G65" i="59"/>
  <c r="F65" i="59"/>
  <c r="E65" i="59"/>
  <c r="D65" i="59"/>
  <c r="C65" i="59"/>
  <c r="L64" i="59"/>
  <c r="K64" i="59"/>
  <c r="H64" i="59"/>
  <c r="G64" i="59"/>
  <c r="F64" i="59"/>
  <c r="E64" i="59"/>
  <c r="D64" i="59"/>
  <c r="C64" i="59"/>
  <c r="H63" i="59"/>
  <c r="G63" i="59"/>
  <c r="F63" i="59"/>
  <c r="E63" i="59"/>
  <c r="D63" i="59"/>
  <c r="C63" i="59"/>
  <c r="K62" i="59"/>
  <c r="H62" i="59"/>
  <c r="G62" i="59"/>
  <c r="F62" i="59"/>
  <c r="E62" i="59"/>
  <c r="D62" i="59"/>
  <c r="C62" i="59"/>
  <c r="H61" i="59"/>
  <c r="G61" i="59"/>
  <c r="F61" i="59"/>
  <c r="E61" i="59"/>
  <c r="D61" i="59"/>
  <c r="C61" i="59"/>
  <c r="K60" i="59"/>
  <c r="L60" i="59"/>
  <c r="H60" i="59"/>
  <c r="G60" i="59"/>
  <c r="F60" i="59"/>
  <c r="E60" i="59"/>
  <c r="D60" i="59"/>
  <c r="C60" i="59"/>
  <c r="H59" i="59"/>
  <c r="G59" i="59"/>
  <c r="F59" i="59"/>
  <c r="E59" i="59"/>
  <c r="D59" i="59"/>
  <c r="C59" i="59"/>
  <c r="L58" i="59"/>
  <c r="H58" i="59"/>
  <c r="G58" i="59"/>
  <c r="F58" i="59"/>
  <c r="E58" i="59"/>
  <c r="D58" i="59"/>
  <c r="C58" i="59"/>
  <c r="L57" i="59"/>
  <c r="H57" i="59"/>
  <c r="G57" i="59"/>
  <c r="F57" i="59"/>
  <c r="E57" i="59"/>
  <c r="D57" i="59"/>
  <c r="C57" i="59"/>
  <c r="L56" i="59"/>
  <c r="K56" i="59"/>
  <c r="H56" i="59"/>
  <c r="G56" i="59"/>
  <c r="F56" i="59"/>
  <c r="E56" i="59"/>
  <c r="D56" i="59"/>
  <c r="C56" i="59"/>
  <c r="L55" i="59"/>
  <c r="K55" i="59"/>
  <c r="H55" i="59"/>
  <c r="G55" i="59"/>
  <c r="F55" i="59"/>
  <c r="E55" i="59"/>
  <c r="D55" i="59"/>
  <c r="C55" i="59"/>
  <c r="H54" i="59"/>
  <c r="G54" i="59"/>
  <c r="F54" i="59"/>
  <c r="E54" i="59"/>
  <c r="D54" i="59"/>
  <c r="C54" i="59"/>
  <c r="H53" i="59"/>
  <c r="G53" i="59"/>
  <c r="F53" i="59"/>
  <c r="E53" i="59"/>
  <c r="D53" i="59"/>
  <c r="C53" i="59"/>
  <c r="L52" i="59"/>
  <c r="H52" i="59"/>
  <c r="G52" i="59"/>
  <c r="F52" i="59"/>
  <c r="E52" i="59"/>
  <c r="D52" i="59"/>
  <c r="C52" i="59"/>
  <c r="H51" i="59"/>
  <c r="G51" i="59"/>
  <c r="F51" i="59"/>
  <c r="E51" i="59"/>
  <c r="D51" i="59"/>
  <c r="C51" i="59"/>
  <c r="H50" i="59"/>
  <c r="G50" i="59"/>
  <c r="F50" i="59"/>
  <c r="E50" i="59"/>
  <c r="D50" i="59"/>
  <c r="C50" i="59"/>
  <c r="L49" i="59"/>
  <c r="H49" i="59"/>
  <c r="G49" i="59"/>
  <c r="F49" i="59"/>
  <c r="E49" i="59"/>
  <c r="D49" i="59"/>
  <c r="C49" i="59"/>
  <c r="L48" i="59"/>
  <c r="K48" i="59"/>
  <c r="H48" i="59"/>
  <c r="G48" i="59"/>
  <c r="F48" i="59"/>
  <c r="E48" i="59"/>
  <c r="D48" i="59"/>
  <c r="C48" i="59"/>
  <c r="L47" i="59"/>
  <c r="H47" i="59"/>
  <c r="G47" i="59"/>
  <c r="F47" i="59"/>
  <c r="E47" i="59"/>
  <c r="D47" i="59"/>
  <c r="C47" i="59"/>
  <c r="H46" i="59"/>
  <c r="G46" i="59"/>
  <c r="F46" i="59"/>
  <c r="E46" i="59"/>
  <c r="D46" i="59"/>
  <c r="C46" i="59"/>
  <c r="H45" i="59"/>
  <c r="G45" i="59"/>
  <c r="F45" i="59"/>
  <c r="E45" i="59"/>
  <c r="D45" i="59"/>
  <c r="C45" i="59"/>
  <c r="K44" i="59"/>
  <c r="L44" i="59"/>
  <c r="H44" i="59"/>
  <c r="G44" i="59"/>
  <c r="F44" i="59"/>
  <c r="E44" i="59"/>
  <c r="D44" i="59"/>
  <c r="C44" i="59"/>
  <c r="H43" i="59"/>
  <c r="G43" i="59"/>
  <c r="F43" i="59"/>
  <c r="E43" i="59"/>
  <c r="D43" i="59"/>
  <c r="C43" i="59"/>
  <c r="L42" i="59"/>
  <c r="H42" i="59"/>
  <c r="G42" i="59"/>
  <c r="F42" i="59"/>
  <c r="E42" i="59"/>
  <c r="D42" i="59"/>
  <c r="C42" i="59"/>
  <c r="L41" i="59"/>
  <c r="H41" i="59"/>
  <c r="G41" i="59"/>
  <c r="F41" i="59"/>
  <c r="E41" i="59"/>
  <c r="D41" i="59"/>
  <c r="C41" i="59"/>
  <c r="L40" i="59"/>
  <c r="K40" i="59"/>
  <c r="H40" i="59"/>
  <c r="G40" i="59"/>
  <c r="F40" i="59"/>
  <c r="E40" i="59"/>
  <c r="D40" i="59"/>
  <c r="C40" i="59"/>
  <c r="K39" i="59"/>
  <c r="H39" i="59"/>
  <c r="G39" i="59"/>
  <c r="F39" i="59"/>
  <c r="E39" i="59"/>
  <c r="D39" i="59"/>
  <c r="C39" i="59"/>
  <c r="L38" i="59"/>
  <c r="H38" i="59"/>
  <c r="G38" i="59"/>
  <c r="F38" i="59"/>
  <c r="E38" i="59"/>
  <c r="D38" i="59"/>
  <c r="C38" i="59"/>
  <c r="L37" i="59"/>
  <c r="H37" i="59"/>
  <c r="G37" i="59"/>
  <c r="F37" i="59"/>
  <c r="E37" i="59"/>
  <c r="D37" i="59"/>
  <c r="C37" i="59"/>
  <c r="K36" i="59"/>
  <c r="L36" i="59"/>
  <c r="H36" i="59"/>
  <c r="G36" i="59"/>
  <c r="F36" i="59"/>
  <c r="E36" i="59"/>
  <c r="D36" i="59"/>
  <c r="C36" i="59"/>
  <c r="H35" i="59"/>
  <c r="G35" i="59"/>
  <c r="F35" i="59"/>
  <c r="E35" i="59"/>
  <c r="D35" i="59"/>
  <c r="C35" i="59"/>
  <c r="K34" i="59"/>
  <c r="H34" i="59"/>
  <c r="G34" i="59"/>
  <c r="F34" i="59"/>
  <c r="E34" i="59"/>
  <c r="D34" i="59"/>
  <c r="C34" i="59"/>
  <c r="L33" i="59"/>
  <c r="H33" i="59"/>
  <c r="G33" i="59"/>
  <c r="F33" i="59"/>
  <c r="E33" i="59"/>
  <c r="D33" i="59"/>
  <c r="C33" i="59"/>
  <c r="L32" i="59"/>
  <c r="K32" i="59"/>
  <c r="H32" i="59"/>
  <c r="G32" i="59"/>
  <c r="F32" i="59"/>
  <c r="E32" i="59"/>
  <c r="D32" i="59"/>
  <c r="C32" i="59"/>
  <c r="H31" i="59"/>
  <c r="G31" i="59"/>
  <c r="F31" i="59"/>
  <c r="E31" i="59"/>
  <c r="D31" i="59"/>
  <c r="C31" i="59"/>
  <c r="K30" i="59"/>
  <c r="H30" i="59"/>
  <c r="G30" i="59"/>
  <c r="F30" i="59"/>
  <c r="E30" i="59"/>
  <c r="D30" i="59"/>
  <c r="C30" i="59"/>
  <c r="H29" i="59"/>
  <c r="G29" i="59"/>
  <c r="F29" i="59"/>
  <c r="E29" i="59"/>
  <c r="D29" i="59"/>
  <c r="C29" i="59"/>
  <c r="K28" i="59"/>
  <c r="L28" i="59"/>
  <c r="H28" i="59"/>
  <c r="G28" i="59"/>
  <c r="F28" i="59"/>
  <c r="E28" i="59"/>
  <c r="D28" i="59"/>
  <c r="C28" i="59"/>
  <c r="H27" i="59"/>
  <c r="G27" i="59"/>
  <c r="F27" i="59"/>
  <c r="E27" i="59"/>
  <c r="D27" i="59"/>
  <c r="C27" i="59"/>
  <c r="L26" i="59"/>
  <c r="H26" i="59"/>
  <c r="G26" i="59"/>
  <c r="F26" i="59"/>
  <c r="E26" i="59"/>
  <c r="D26" i="59"/>
  <c r="C26" i="59"/>
  <c r="I17" i="59"/>
  <c r="H25" i="59"/>
  <c r="G25" i="59"/>
  <c r="F25" i="59"/>
  <c r="E25" i="59"/>
  <c r="D25" i="59"/>
  <c r="C25" i="59"/>
  <c r="L24" i="59"/>
  <c r="K24" i="59"/>
  <c r="H24" i="59"/>
  <c r="G24" i="59"/>
  <c r="F24" i="59"/>
  <c r="E24" i="59"/>
  <c r="D24" i="59"/>
  <c r="C24" i="59"/>
  <c r="L23" i="59"/>
  <c r="K23" i="59"/>
  <c r="H23" i="59"/>
  <c r="G23" i="59"/>
  <c r="F23" i="59"/>
  <c r="E23" i="59"/>
  <c r="D23" i="59"/>
  <c r="C23" i="59"/>
  <c r="K22" i="59"/>
  <c r="H22" i="59"/>
  <c r="G22" i="59"/>
  <c r="F22" i="59"/>
  <c r="E22" i="59"/>
  <c r="D22" i="59"/>
  <c r="C22" i="59"/>
  <c r="H21" i="59"/>
  <c r="G21" i="59"/>
  <c r="F21" i="59"/>
  <c r="E21" i="59"/>
  <c r="D21" i="59"/>
  <c r="C21" i="59"/>
  <c r="K20" i="59"/>
  <c r="L20" i="59"/>
  <c r="H20" i="59"/>
  <c r="G20" i="59"/>
  <c r="F20" i="59"/>
  <c r="E20" i="59"/>
  <c r="D20" i="59"/>
  <c r="C20" i="59"/>
  <c r="J66" i="58"/>
  <c r="J65" i="58"/>
  <c r="J64" i="58"/>
  <c r="J63" i="58"/>
  <c r="J62" i="58"/>
  <c r="J61" i="58"/>
  <c r="J60" i="58"/>
  <c r="L60" i="58" s="1"/>
  <c r="J59" i="58"/>
  <c r="L59" i="58" s="1"/>
  <c r="J58" i="58"/>
  <c r="K58" i="58" s="1"/>
  <c r="J57" i="58"/>
  <c r="J56" i="58"/>
  <c r="J55" i="58"/>
  <c r="J54" i="58"/>
  <c r="J53" i="58"/>
  <c r="J52" i="58"/>
  <c r="L52" i="58" s="1"/>
  <c r="J51" i="58"/>
  <c r="L51" i="58" s="1"/>
  <c r="J50" i="58"/>
  <c r="J49" i="58"/>
  <c r="J48" i="58"/>
  <c r="J47" i="58"/>
  <c r="J46" i="58"/>
  <c r="J45" i="58"/>
  <c r="J44" i="58"/>
  <c r="L44" i="58" s="1"/>
  <c r="J43" i="58"/>
  <c r="J42" i="58"/>
  <c r="J41" i="58"/>
  <c r="J40" i="58"/>
  <c r="L40" i="58" s="1"/>
  <c r="J39" i="58"/>
  <c r="J38" i="58"/>
  <c r="J37" i="58"/>
  <c r="J36" i="58"/>
  <c r="K36" i="58" s="1"/>
  <c r="J35" i="58"/>
  <c r="J34" i="58"/>
  <c r="K34" i="58" s="1"/>
  <c r="J33" i="58"/>
  <c r="J32" i="58"/>
  <c r="K32" i="58" s="1"/>
  <c r="J31" i="58"/>
  <c r="J30" i="58"/>
  <c r="J29" i="58"/>
  <c r="J28" i="58"/>
  <c r="K28" i="58" s="1"/>
  <c r="J27" i="58"/>
  <c r="K27" i="58" s="1"/>
  <c r="J26" i="58"/>
  <c r="K26" i="58" s="1"/>
  <c r="J25" i="58"/>
  <c r="J24" i="58"/>
  <c r="K24" i="58" s="1"/>
  <c r="J23" i="58"/>
  <c r="J22" i="58"/>
  <c r="J21" i="58"/>
  <c r="J20" i="58"/>
  <c r="K20" i="58" s="1"/>
  <c r="I66" i="58"/>
  <c r="I65" i="58"/>
  <c r="I64" i="58"/>
  <c r="I63" i="58"/>
  <c r="I62" i="58"/>
  <c r="I61" i="58"/>
  <c r="K61" i="58" s="1"/>
  <c r="I60" i="58"/>
  <c r="I59" i="58"/>
  <c r="I58" i="58"/>
  <c r="I57" i="58"/>
  <c r="I56" i="58"/>
  <c r="I55" i="58"/>
  <c r="I54" i="58"/>
  <c r="I53" i="58"/>
  <c r="K53" i="58" s="1"/>
  <c r="I52" i="58"/>
  <c r="I51" i="58"/>
  <c r="I50" i="58"/>
  <c r="I49" i="58"/>
  <c r="I48" i="58"/>
  <c r="I47" i="58"/>
  <c r="I46" i="58"/>
  <c r="I45" i="58"/>
  <c r="K45" i="58" s="1"/>
  <c r="I44" i="58"/>
  <c r="I43" i="58"/>
  <c r="I42" i="58"/>
  <c r="I41" i="58"/>
  <c r="I40" i="58"/>
  <c r="I39" i="58"/>
  <c r="I38" i="58"/>
  <c r="I37" i="58"/>
  <c r="K37" i="58" s="1"/>
  <c r="I36" i="58"/>
  <c r="I35" i="58"/>
  <c r="I34" i="58"/>
  <c r="I33" i="58"/>
  <c r="I32" i="58"/>
  <c r="I31" i="58"/>
  <c r="I30" i="58"/>
  <c r="I29" i="58"/>
  <c r="I28" i="58"/>
  <c r="I27" i="58"/>
  <c r="I26" i="58"/>
  <c r="I25" i="58"/>
  <c r="I24" i="58"/>
  <c r="I23" i="58"/>
  <c r="I22" i="58"/>
  <c r="I21" i="58"/>
  <c r="I20" i="58"/>
  <c r="M66" i="58"/>
  <c r="K66" i="58"/>
  <c r="L66" i="58"/>
  <c r="H66" i="58"/>
  <c r="G66" i="58"/>
  <c r="F66" i="58"/>
  <c r="E66" i="58"/>
  <c r="D66" i="58"/>
  <c r="C66" i="58"/>
  <c r="M65" i="58"/>
  <c r="L65" i="58"/>
  <c r="H65" i="58"/>
  <c r="G65" i="58"/>
  <c r="F65" i="58"/>
  <c r="E65" i="58"/>
  <c r="D65" i="58"/>
  <c r="C65" i="58"/>
  <c r="M64" i="58"/>
  <c r="K64" i="58"/>
  <c r="H64" i="58"/>
  <c r="G64" i="58"/>
  <c r="F64" i="58"/>
  <c r="E64" i="58"/>
  <c r="D64" i="58"/>
  <c r="C64" i="58"/>
  <c r="M63" i="58"/>
  <c r="K63" i="58"/>
  <c r="L63" i="58"/>
  <c r="H63" i="58"/>
  <c r="G63" i="58"/>
  <c r="F63" i="58"/>
  <c r="E63" i="58"/>
  <c r="D63" i="58"/>
  <c r="C63" i="58"/>
  <c r="M62" i="58"/>
  <c r="K62" i="58"/>
  <c r="H62" i="58"/>
  <c r="G62" i="58"/>
  <c r="F62" i="58"/>
  <c r="E62" i="58"/>
  <c r="D62" i="58"/>
  <c r="C62" i="58"/>
  <c r="M61" i="58"/>
  <c r="L61" i="58"/>
  <c r="H61" i="58"/>
  <c r="G61" i="58"/>
  <c r="F61" i="58"/>
  <c r="E61" i="58"/>
  <c r="D61" i="58"/>
  <c r="C61" i="58"/>
  <c r="M60" i="58"/>
  <c r="H60" i="58"/>
  <c r="G60" i="58"/>
  <c r="F60" i="58"/>
  <c r="E60" i="58"/>
  <c r="D60" i="58"/>
  <c r="C60" i="58"/>
  <c r="M59" i="58"/>
  <c r="H59" i="58"/>
  <c r="G59" i="58"/>
  <c r="F59" i="58"/>
  <c r="E59" i="58"/>
  <c r="D59" i="58"/>
  <c r="C59" i="58"/>
  <c r="M58" i="58"/>
  <c r="H58" i="58"/>
  <c r="G58" i="58"/>
  <c r="F58" i="58"/>
  <c r="E58" i="58"/>
  <c r="D58" i="58"/>
  <c r="C58" i="58"/>
  <c r="M57" i="58"/>
  <c r="K57" i="58"/>
  <c r="L57" i="58"/>
  <c r="H57" i="58"/>
  <c r="G57" i="58"/>
  <c r="F57" i="58"/>
  <c r="E57" i="58"/>
  <c r="D57" i="58"/>
  <c r="C57" i="58"/>
  <c r="M56" i="58"/>
  <c r="L56" i="58"/>
  <c r="H56" i="58"/>
  <c r="G56" i="58"/>
  <c r="F56" i="58"/>
  <c r="E56" i="58"/>
  <c r="D56" i="58"/>
  <c r="C56" i="58"/>
  <c r="M55" i="58"/>
  <c r="L55" i="58"/>
  <c r="H55" i="58"/>
  <c r="G55" i="58"/>
  <c r="F55" i="58"/>
  <c r="E55" i="58"/>
  <c r="D55" i="58"/>
  <c r="C55" i="58"/>
  <c r="M54" i="58"/>
  <c r="K54" i="58"/>
  <c r="H54" i="58"/>
  <c r="G54" i="58"/>
  <c r="F54" i="58"/>
  <c r="E54" i="58"/>
  <c r="D54" i="58"/>
  <c r="C54" i="58"/>
  <c r="M53" i="58"/>
  <c r="L53" i="58"/>
  <c r="H53" i="58"/>
  <c r="G53" i="58"/>
  <c r="F53" i="58"/>
  <c r="E53" i="58"/>
  <c r="D53" i="58"/>
  <c r="C53" i="58"/>
  <c r="M52" i="58"/>
  <c r="H52" i="58"/>
  <c r="G52" i="58"/>
  <c r="F52" i="58"/>
  <c r="E52" i="58"/>
  <c r="D52" i="58"/>
  <c r="C52" i="58"/>
  <c r="M51" i="58"/>
  <c r="H51" i="58"/>
  <c r="G51" i="58"/>
  <c r="F51" i="58"/>
  <c r="E51" i="58"/>
  <c r="D51" i="58"/>
  <c r="C51" i="58"/>
  <c r="M50" i="58"/>
  <c r="K50" i="58"/>
  <c r="H50" i="58"/>
  <c r="G50" i="58"/>
  <c r="F50" i="58"/>
  <c r="E50" i="58"/>
  <c r="D50" i="58"/>
  <c r="C50" i="58"/>
  <c r="M49" i="58"/>
  <c r="K49" i="58"/>
  <c r="H49" i="58"/>
  <c r="G49" i="58"/>
  <c r="F49" i="58"/>
  <c r="E49" i="58"/>
  <c r="D49" i="58"/>
  <c r="C49" i="58"/>
  <c r="M48" i="58"/>
  <c r="L48" i="58"/>
  <c r="H48" i="58"/>
  <c r="G48" i="58"/>
  <c r="F48" i="58"/>
  <c r="E48" i="58"/>
  <c r="D48" i="58"/>
  <c r="C48" i="58"/>
  <c r="M47" i="58"/>
  <c r="L47" i="58"/>
  <c r="H47" i="58"/>
  <c r="G47" i="58"/>
  <c r="F47" i="58"/>
  <c r="E47" i="58"/>
  <c r="D47" i="58"/>
  <c r="C47" i="58"/>
  <c r="M46" i="58"/>
  <c r="K46" i="58"/>
  <c r="H46" i="58"/>
  <c r="G46" i="58"/>
  <c r="F46" i="58"/>
  <c r="E46" i="58"/>
  <c r="D46" i="58"/>
  <c r="C46" i="58"/>
  <c r="M45" i="58"/>
  <c r="H45" i="58"/>
  <c r="G45" i="58"/>
  <c r="F45" i="58"/>
  <c r="E45" i="58"/>
  <c r="D45" i="58"/>
  <c r="C45" i="58"/>
  <c r="M44" i="58"/>
  <c r="H44" i="58"/>
  <c r="G44" i="58"/>
  <c r="F44" i="58"/>
  <c r="E44" i="58"/>
  <c r="D44" i="58"/>
  <c r="C44" i="58"/>
  <c r="M43" i="58"/>
  <c r="H43" i="58"/>
  <c r="G43" i="58"/>
  <c r="F43" i="58"/>
  <c r="E43" i="58"/>
  <c r="D43" i="58"/>
  <c r="C43" i="58"/>
  <c r="M42" i="58"/>
  <c r="K42" i="58"/>
  <c r="H42" i="58"/>
  <c r="G42" i="58"/>
  <c r="F42" i="58"/>
  <c r="E42" i="58"/>
  <c r="D42" i="58"/>
  <c r="C42" i="58"/>
  <c r="M41" i="58"/>
  <c r="K41" i="58"/>
  <c r="H41" i="58"/>
  <c r="G41" i="58"/>
  <c r="F41" i="58"/>
  <c r="E41" i="58"/>
  <c r="D41" i="58"/>
  <c r="C41" i="58"/>
  <c r="M40" i="58"/>
  <c r="K40" i="58"/>
  <c r="H40" i="58"/>
  <c r="G40" i="58"/>
  <c r="F40" i="58"/>
  <c r="E40" i="58"/>
  <c r="D40" i="58"/>
  <c r="C40" i="58"/>
  <c r="M39" i="58"/>
  <c r="K39" i="58"/>
  <c r="L39" i="58"/>
  <c r="H39" i="58"/>
  <c r="G39" i="58"/>
  <c r="F39" i="58"/>
  <c r="E39" i="58"/>
  <c r="D39" i="58"/>
  <c r="C39" i="58"/>
  <c r="M38" i="58"/>
  <c r="K38" i="58"/>
  <c r="H38" i="58"/>
  <c r="G38" i="58"/>
  <c r="F38" i="58"/>
  <c r="E38" i="58"/>
  <c r="D38" i="58"/>
  <c r="C38" i="58"/>
  <c r="M37" i="58"/>
  <c r="H37" i="58"/>
  <c r="G37" i="58"/>
  <c r="F37" i="58"/>
  <c r="E37" i="58"/>
  <c r="D37" i="58"/>
  <c r="C37" i="58"/>
  <c r="M36" i="58"/>
  <c r="H36" i="58"/>
  <c r="G36" i="58"/>
  <c r="F36" i="58"/>
  <c r="E36" i="58"/>
  <c r="D36" i="58"/>
  <c r="C36" i="58"/>
  <c r="M35" i="58"/>
  <c r="H35" i="58"/>
  <c r="G35" i="58"/>
  <c r="F35" i="58"/>
  <c r="E35" i="58"/>
  <c r="D35" i="58"/>
  <c r="C35" i="58"/>
  <c r="M34" i="58"/>
  <c r="H34" i="58"/>
  <c r="G34" i="58"/>
  <c r="F34" i="58"/>
  <c r="E34" i="58"/>
  <c r="D34" i="58"/>
  <c r="C34" i="58"/>
  <c r="M33" i="58"/>
  <c r="K33" i="58"/>
  <c r="H33" i="58"/>
  <c r="G33" i="58"/>
  <c r="F33" i="58"/>
  <c r="E33" i="58"/>
  <c r="D33" i="58"/>
  <c r="C33" i="58"/>
  <c r="M32" i="58"/>
  <c r="L32" i="58"/>
  <c r="H32" i="58"/>
  <c r="G32" i="58"/>
  <c r="F32" i="58"/>
  <c r="E32" i="58"/>
  <c r="D32" i="58"/>
  <c r="C32" i="58"/>
  <c r="M31" i="58"/>
  <c r="K31" i="58"/>
  <c r="L31" i="58"/>
  <c r="H31" i="58"/>
  <c r="G31" i="58"/>
  <c r="F31" i="58"/>
  <c r="E31" i="58"/>
  <c r="D31" i="58"/>
  <c r="C31" i="58"/>
  <c r="M30" i="58"/>
  <c r="K30" i="58"/>
  <c r="H30" i="58"/>
  <c r="G30" i="58"/>
  <c r="F30" i="58"/>
  <c r="E30" i="58"/>
  <c r="D30" i="58"/>
  <c r="C30" i="58"/>
  <c r="M29" i="58"/>
  <c r="H29" i="58"/>
  <c r="G29" i="58"/>
  <c r="F29" i="58"/>
  <c r="E29" i="58"/>
  <c r="D29" i="58"/>
  <c r="C29" i="58"/>
  <c r="M28" i="58"/>
  <c r="H28" i="58"/>
  <c r="G28" i="58"/>
  <c r="F28" i="58"/>
  <c r="E28" i="58"/>
  <c r="D28" i="58"/>
  <c r="C28" i="58"/>
  <c r="M27" i="58"/>
  <c r="H27" i="58"/>
  <c r="G27" i="58"/>
  <c r="F27" i="58"/>
  <c r="E27" i="58"/>
  <c r="D27" i="58"/>
  <c r="C27" i="58"/>
  <c r="M26" i="58"/>
  <c r="H26" i="58"/>
  <c r="G26" i="58"/>
  <c r="F26" i="58"/>
  <c r="E26" i="58"/>
  <c r="D26" i="58"/>
  <c r="C26" i="58"/>
  <c r="M25" i="58"/>
  <c r="K25" i="58"/>
  <c r="H25" i="58"/>
  <c r="G25" i="58"/>
  <c r="F25" i="58"/>
  <c r="E25" i="58"/>
  <c r="D25" i="58"/>
  <c r="C25" i="58"/>
  <c r="M24" i="58"/>
  <c r="H24" i="58"/>
  <c r="G24" i="58"/>
  <c r="F24" i="58"/>
  <c r="E24" i="58"/>
  <c r="D24" i="58"/>
  <c r="C24" i="58"/>
  <c r="M23" i="58"/>
  <c r="K23" i="58"/>
  <c r="L23" i="58"/>
  <c r="H23" i="58"/>
  <c r="G23" i="58"/>
  <c r="F23" i="58"/>
  <c r="E23" i="58"/>
  <c r="D23" i="58"/>
  <c r="C23" i="58"/>
  <c r="M22" i="58"/>
  <c r="K22" i="58"/>
  <c r="H22" i="58"/>
  <c r="G22" i="58"/>
  <c r="F22" i="58"/>
  <c r="E22" i="58"/>
  <c r="D22" i="58"/>
  <c r="C22" i="58"/>
  <c r="M21" i="58"/>
  <c r="H21" i="58"/>
  <c r="G21" i="58"/>
  <c r="F21" i="58"/>
  <c r="E21" i="58"/>
  <c r="D21" i="58"/>
  <c r="C21" i="58"/>
  <c r="M20" i="58"/>
  <c r="H20" i="58"/>
  <c r="G20" i="58"/>
  <c r="F20" i="58"/>
  <c r="E20" i="58"/>
  <c r="D20" i="58"/>
  <c r="C20" i="58"/>
  <c r="J66" i="57"/>
  <c r="J65" i="57"/>
  <c r="J64" i="57"/>
  <c r="J63" i="57"/>
  <c r="J62" i="57"/>
  <c r="J61" i="57"/>
  <c r="J60" i="57"/>
  <c r="J59" i="57"/>
  <c r="J58" i="57"/>
  <c r="J57" i="57"/>
  <c r="J56" i="57"/>
  <c r="J55" i="57"/>
  <c r="J54" i="57"/>
  <c r="J53" i="57"/>
  <c r="J52" i="57"/>
  <c r="J51" i="57"/>
  <c r="J50" i="57"/>
  <c r="J49" i="57"/>
  <c r="J48" i="57"/>
  <c r="J47" i="57"/>
  <c r="J46" i="57"/>
  <c r="J45" i="57"/>
  <c r="J44" i="57"/>
  <c r="J43" i="57"/>
  <c r="J42" i="57"/>
  <c r="J41" i="57"/>
  <c r="J40" i="57"/>
  <c r="J39" i="57"/>
  <c r="J38" i="57"/>
  <c r="J37" i="57"/>
  <c r="J36" i="57"/>
  <c r="J35" i="57"/>
  <c r="J34" i="57"/>
  <c r="J33" i="57"/>
  <c r="J32" i="57"/>
  <c r="J31" i="57"/>
  <c r="J30" i="57"/>
  <c r="J29" i="57"/>
  <c r="J28" i="57"/>
  <c r="J27" i="57"/>
  <c r="J26" i="57"/>
  <c r="J25" i="57"/>
  <c r="J24" i="57"/>
  <c r="J23" i="57"/>
  <c r="J22" i="57"/>
  <c r="J21" i="57"/>
  <c r="J20" i="57"/>
  <c r="I66" i="57"/>
  <c r="I65" i="57"/>
  <c r="I64" i="57"/>
  <c r="I63" i="57"/>
  <c r="I62" i="57"/>
  <c r="I61" i="57"/>
  <c r="I60" i="57"/>
  <c r="I59" i="57"/>
  <c r="I58" i="57"/>
  <c r="I57" i="57"/>
  <c r="I56" i="57"/>
  <c r="I55" i="57"/>
  <c r="I54" i="57"/>
  <c r="I53" i="57"/>
  <c r="I52" i="57"/>
  <c r="L52" i="57" s="1"/>
  <c r="I51" i="57"/>
  <c r="I50" i="57"/>
  <c r="I49" i="57"/>
  <c r="I48" i="57"/>
  <c r="I47" i="57"/>
  <c r="I46" i="57"/>
  <c r="I45" i="57"/>
  <c r="L45" i="57" s="1"/>
  <c r="I44" i="57"/>
  <c r="I43" i="57"/>
  <c r="I42" i="57"/>
  <c r="I41" i="57"/>
  <c r="I40" i="57"/>
  <c r="I39" i="57"/>
  <c r="I38" i="57"/>
  <c r="I37" i="57"/>
  <c r="I36" i="57"/>
  <c r="I35" i="57"/>
  <c r="I34" i="57"/>
  <c r="I33" i="57"/>
  <c r="I32" i="57"/>
  <c r="I31" i="57"/>
  <c r="I30" i="57"/>
  <c r="I29" i="57"/>
  <c r="I28" i="57"/>
  <c r="I27" i="57"/>
  <c r="I26" i="57"/>
  <c r="I25" i="57"/>
  <c r="I24" i="57"/>
  <c r="I23" i="57"/>
  <c r="I22" i="57"/>
  <c r="I21" i="57"/>
  <c r="I20" i="57"/>
  <c r="N66" i="57"/>
  <c r="M66" i="57"/>
  <c r="K66" i="57"/>
  <c r="H66" i="57"/>
  <c r="G66" i="57"/>
  <c r="F66" i="57"/>
  <c r="E66" i="57"/>
  <c r="D66" i="57"/>
  <c r="C66" i="57"/>
  <c r="N65" i="57"/>
  <c r="M65" i="57"/>
  <c r="L65" i="57"/>
  <c r="H65" i="57"/>
  <c r="G65" i="57"/>
  <c r="F65" i="57"/>
  <c r="E65" i="57"/>
  <c r="D65" i="57"/>
  <c r="C65" i="57"/>
  <c r="N64" i="57"/>
  <c r="M64" i="57"/>
  <c r="K64" i="57"/>
  <c r="H64" i="57"/>
  <c r="G64" i="57"/>
  <c r="F64" i="57"/>
  <c r="E64" i="57"/>
  <c r="D64" i="57"/>
  <c r="C64" i="57"/>
  <c r="N63" i="57"/>
  <c r="M63" i="57"/>
  <c r="K63" i="57"/>
  <c r="H63" i="57"/>
  <c r="G63" i="57"/>
  <c r="F63" i="57"/>
  <c r="E63" i="57"/>
  <c r="D63" i="57"/>
  <c r="C63" i="57"/>
  <c r="N62" i="57"/>
  <c r="M62" i="57"/>
  <c r="H62" i="57"/>
  <c r="G62" i="57"/>
  <c r="F62" i="57"/>
  <c r="E62" i="57"/>
  <c r="D62" i="57"/>
  <c r="C62" i="57"/>
  <c r="N61" i="57"/>
  <c r="M61" i="57"/>
  <c r="H61" i="57"/>
  <c r="G61" i="57"/>
  <c r="F61" i="57"/>
  <c r="E61" i="57"/>
  <c r="D61" i="57"/>
  <c r="C61" i="57"/>
  <c r="N60" i="57"/>
  <c r="M60" i="57"/>
  <c r="H60" i="57"/>
  <c r="G60" i="57"/>
  <c r="F60" i="57"/>
  <c r="E60" i="57"/>
  <c r="D60" i="57"/>
  <c r="C60" i="57"/>
  <c r="N59" i="57"/>
  <c r="M59" i="57"/>
  <c r="H59" i="57"/>
  <c r="G59" i="57"/>
  <c r="F59" i="57"/>
  <c r="E59" i="57"/>
  <c r="D59" i="57"/>
  <c r="C59" i="57"/>
  <c r="N58" i="57"/>
  <c r="M58" i="57"/>
  <c r="K58" i="57"/>
  <c r="H58" i="57"/>
  <c r="G58" i="57"/>
  <c r="F58" i="57"/>
  <c r="E58" i="57"/>
  <c r="D58" i="57"/>
  <c r="C58" i="57"/>
  <c r="N57" i="57"/>
  <c r="M57" i="57"/>
  <c r="H57" i="57"/>
  <c r="G57" i="57"/>
  <c r="F57" i="57"/>
  <c r="E57" i="57"/>
  <c r="D57" i="57"/>
  <c r="C57" i="57"/>
  <c r="N56" i="57"/>
  <c r="M56" i="57"/>
  <c r="K56" i="57"/>
  <c r="H56" i="57"/>
  <c r="G56" i="57"/>
  <c r="F56" i="57"/>
  <c r="E56" i="57"/>
  <c r="D56" i="57"/>
  <c r="C56" i="57"/>
  <c r="N55" i="57"/>
  <c r="M55" i="57"/>
  <c r="L55" i="57"/>
  <c r="K55" i="57"/>
  <c r="H55" i="57"/>
  <c r="G55" i="57"/>
  <c r="F55" i="57"/>
  <c r="E55" i="57"/>
  <c r="D55" i="57"/>
  <c r="C55" i="57"/>
  <c r="N54" i="57"/>
  <c r="M54" i="57"/>
  <c r="H54" i="57"/>
  <c r="G54" i="57"/>
  <c r="F54" i="57"/>
  <c r="E54" i="57"/>
  <c r="D54" i="57"/>
  <c r="C54" i="57"/>
  <c r="N53" i="57"/>
  <c r="M53" i="57"/>
  <c r="H53" i="57"/>
  <c r="G53" i="57"/>
  <c r="F53" i="57"/>
  <c r="E53" i="57"/>
  <c r="D53" i="57"/>
  <c r="C53" i="57"/>
  <c r="N52" i="57"/>
  <c r="M52" i="57"/>
  <c r="H52" i="57"/>
  <c r="G52" i="57"/>
  <c r="F52" i="57"/>
  <c r="E52" i="57"/>
  <c r="D52" i="57"/>
  <c r="C52" i="57"/>
  <c r="N51" i="57"/>
  <c r="M51" i="57"/>
  <c r="H51" i="57"/>
  <c r="G51" i="57"/>
  <c r="F51" i="57"/>
  <c r="E51" i="57"/>
  <c r="D51" i="57"/>
  <c r="C51" i="57"/>
  <c r="N50" i="57"/>
  <c r="M50" i="57"/>
  <c r="K50" i="57"/>
  <c r="H50" i="57"/>
  <c r="G50" i="57"/>
  <c r="F50" i="57"/>
  <c r="E50" i="57"/>
  <c r="D50" i="57"/>
  <c r="C50" i="57"/>
  <c r="N49" i="57"/>
  <c r="M49" i="57"/>
  <c r="L49" i="57"/>
  <c r="H49" i="57"/>
  <c r="G49" i="57"/>
  <c r="F49" i="57"/>
  <c r="E49" i="57"/>
  <c r="D49" i="57"/>
  <c r="C49" i="57"/>
  <c r="N48" i="57"/>
  <c r="M48" i="57"/>
  <c r="K48" i="57"/>
  <c r="H48" i="57"/>
  <c r="G48" i="57"/>
  <c r="F48" i="57"/>
  <c r="E48" i="57"/>
  <c r="D48" i="57"/>
  <c r="C48" i="57"/>
  <c r="N47" i="57"/>
  <c r="M47" i="57"/>
  <c r="L47" i="57"/>
  <c r="H47" i="57"/>
  <c r="G47" i="57"/>
  <c r="F47" i="57"/>
  <c r="E47" i="57"/>
  <c r="D47" i="57"/>
  <c r="C47" i="57"/>
  <c r="N46" i="57"/>
  <c r="M46" i="57"/>
  <c r="H46" i="57"/>
  <c r="G46" i="57"/>
  <c r="F46" i="57"/>
  <c r="E46" i="57"/>
  <c r="D46" i="57"/>
  <c r="C46" i="57"/>
  <c r="N45" i="57"/>
  <c r="M45" i="57"/>
  <c r="H45" i="57"/>
  <c r="G45" i="57"/>
  <c r="F45" i="57"/>
  <c r="E45" i="57"/>
  <c r="D45" i="57"/>
  <c r="C45" i="57"/>
  <c r="N44" i="57"/>
  <c r="M44" i="57"/>
  <c r="H44" i="57"/>
  <c r="G44" i="57"/>
  <c r="F44" i="57"/>
  <c r="E44" i="57"/>
  <c r="D44" i="57"/>
  <c r="C44" i="57"/>
  <c r="N43" i="57"/>
  <c r="M43" i="57"/>
  <c r="H43" i="57"/>
  <c r="G43" i="57"/>
  <c r="F43" i="57"/>
  <c r="E43" i="57"/>
  <c r="D43" i="57"/>
  <c r="C43" i="57"/>
  <c r="N42" i="57"/>
  <c r="M42" i="57"/>
  <c r="L42" i="57"/>
  <c r="H42" i="57"/>
  <c r="G42" i="57"/>
  <c r="F42" i="57"/>
  <c r="E42" i="57"/>
  <c r="D42" i="57"/>
  <c r="C42" i="57"/>
  <c r="N41" i="57"/>
  <c r="M41" i="57"/>
  <c r="L41" i="57"/>
  <c r="H41" i="57"/>
  <c r="G41" i="57"/>
  <c r="F41" i="57"/>
  <c r="E41" i="57"/>
  <c r="D41" i="57"/>
  <c r="C41" i="57"/>
  <c r="N40" i="57"/>
  <c r="M40" i="57"/>
  <c r="K40" i="57"/>
  <c r="H40" i="57"/>
  <c r="G40" i="57"/>
  <c r="F40" i="57"/>
  <c r="E40" i="57"/>
  <c r="D40" i="57"/>
  <c r="C40" i="57"/>
  <c r="N39" i="57"/>
  <c r="M39" i="57"/>
  <c r="H39" i="57"/>
  <c r="G39" i="57"/>
  <c r="F39" i="57"/>
  <c r="E39" i="57"/>
  <c r="D39" i="57"/>
  <c r="C39" i="57"/>
  <c r="N38" i="57"/>
  <c r="M38" i="57"/>
  <c r="H38" i="57"/>
  <c r="G38" i="57"/>
  <c r="F38" i="57"/>
  <c r="E38" i="57"/>
  <c r="D38" i="57"/>
  <c r="C38" i="57"/>
  <c r="N37" i="57"/>
  <c r="M37" i="57"/>
  <c r="H37" i="57"/>
  <c r="G37" i="57"/>
  <c r="F37" i="57"/>
  <c r="E37" i="57"/>
  <c r="D37" i="57"/>
  <c r="C37" i="57"/>
  <c r="N36" i="57"/>
  <c r="M36" i="57"/>
  <c r="H36" i="57"/>
  <c r="G36" i="57"/>
  <c r="F36" i="57"/>
  <c r="E36" i="57"/>
  <c r="D36" i="57"/>
  <c r="C36" i="57"/>
  <c r="N35" i="57"/>
  <c r="M35" i="57"/>
  <c r="H35" i="57"/>
  <c r="G35" i="57"/>
  <c r="F35" i="57"/>
  <c r="E35" i="57"/>
  <c r="D35" i="57"/>
  <c r="C35" i="57"/>
  <c r="N34" i="57"/>
  <c r="M34" i="57"/>
  <c r="K34" i="57"/>
  <c r="H34" i="57"/>
  <c r="G34" i="57"/>
  <c r="F34" i="57"/>
  <c r="E34" i="57"/>
  <c r="D34" i="57"/>
  <c r="C34" i="57"/>
  <c r="N33" i="57"/>
  <c r="M33" i="57"/>
  <c r="L33" i="57"/>
  <c r="H33" i="57"/>
  <c r="G33" i="57"/>
  <c r="F33" i="57"/>
  <c r="E33" i="57"/>
  <c r="D33" i="57"/>
  <c r="C33" i="57"/>
  <c r="N32" i="57"/>
  <c r="M32" i="57"/>
  <c r="K32" i="57"/>
  <c r="H32" i="57"/>
  <c r="G32" i="57"/>
  <c r="F32" i="57"/>
  <c r="E32" i="57"/>
  <c r="D32" i="57"/>
  <c r="C32" i="57"/>
  <c r="N31" i="57"/>
  <c r="M31" i="57"/>
  <c r="L31" i="57"/>
  <c r="K31" i="57"/>
  <c r="H31" i="57"/>
  <c r="G31" i="57"/>
  <c r="F31" i="57"/>
  <c r="E31" i="57"/>
  <c r="D31" i="57"/>
  <c r="C31" i="57"/>
  <c r="N30" i="57"/>
  <c r="M30" i="57"/>
  <c r="L30" i="57"/>
  <c r="H30" i="57"/>
  <c r="G30" i="57"/>
  <c r="F30" i="57"/>
  <c r="E30" i="57"/>
  <c r="D30" i="57"/>
  <c r="C30" i="57"/>
  <c r="N29" i="57"/>
  <c r="M29" i="57"/>
  <c r="H29" i="57"/>
  <c r="G29" i="57"/>
  <c r="F29" i="57"/>
  <c r="E29" i="57"/>
  <c r="D29" i="57"/>
  <c r="C29" i="57"/>
  <c r="N28" i="57"/>
  <c r="M28" i="57"/>
  <c r="L28" i="57"/>
  <c r="H28" i="57"/>
  <c r="G28" i="57"/>
  <c r="F28" i="57"/>
  <c r="E28" i="57"/>
  <c r="D28" i="57"/>
  <c r="C28" i="57"/>
  <c r="N27" i="57"/>
  <c r="M27" i="57"/>
  <c r="H27" i="57"/>
  <c r="G27" i="57"/>
  <c r="F27" i="57"/>
  <c r="E27" i="57"/>
  <c r="D27" i="57"/>
  <c r="C27" i="57"/>
  <c r="N26" i="57"/>
  <c r="M26" i="57"/>
  <c r="K26" i="57"/>
  <c r="L26" i="57"/>
  <c r="H26" i="57"/>
  <c r="G26" i="57"/>
  <c r="F26" i="57"/>
  <c r="E26" i="57"/>
  <c r="D26" i="57"/>
  <c r="C26" i="57"/>
  <c r="N25" i="57"/>
  <c r="M25" i="57"/>
  <c r="L25" i="57"/>
  <c r="H25" i="57"/>
  <c r="G25" i="57"/>
  <c r="F25" i="57"/>
  <c r="E25" i="57"/>
  <c r="D25" i="57"/>
  <c r="C25" i="57"/>
  <c r="N24" i="57"/>
  <c r="M24" i="57"/>
  <c r="K24" i="57"/>
  <c r="H24" i="57"/>
  <c r="G24" i="57"/>
  <c r="F24" i="57"/>
  <c r="E24" i="57"/>
  <c r="D24" i="57"/>
  <c r="C24" i="57"/>
  <c r="N23" i="57"/>
  <c r="M23" i="57"/>
  <c r="K23" i="57"/>
  <c r="H23" i="57"/>
  <c r="G23" i="57"/>
  <c r="F23" i="57"/>
  <c r="E23" i="57"/>
  <c r="D23" i="57"/>
  <c r="C23" i="57"/>
  <c r="N22" i="57"/>
  <c r="M22" i="57"/>
  <c r="H22" i="57"/>
  <c r="G22" i="57"/>
  <c r="F22" i="57"/>
  <c r="E22" i="57"/>
  <c r="D22" i="57"/>
  <c r="C22" i="57"/>
  <c r="N21" i="57"/>
  <c r="M21" i="57"/>
  <c r="H21" i="57"/>
  <c r="G21" i="57"/>
  <c r="F21" i="57"/>
  <c r="E21" i="57"/>
  <c r="D21" i="57"/>
  <c r="C21" i="57"/>
  <c r="N20" i="57"/>
  <c r="M20" i="57"/>
  <c r="K20" i="57"/>
  <c r="H20" i="57"/>
  <c r="G20" i="57"/>
  <c r="F20" i="57"/>
  <c r="E20" i="57"/>
  <c r="D20" i="57"/>
  <c r="C20" i="57"/>
  <c r="J66" i="56"/>
  <c r="J65" i="56"/>
  <c r="J64" i="56"/>
  <c r="J63" i="56"/>
  <c r="J62" i="56"/>
  <c r="J61" i="56"/>
  <c r="J60" i="56"/>
  <c r="J59" i="56"/>
  <c r="J58" i="56"/>
  <c r="J57" i="56"/>
  <c r="J56" i="56"/>
  <c r="J55" i="56"/>
  <c r="J54" i="56"/>
  <c r="J53" i="56"/>
  <c r="J52" i="56"/>
  <c r="L52" i="56" s="1"/>
  <c r="J51" i="56"/>
  <c r="J50" i="56"/>
  <c r="J49" i="56"/>
  <c r="J48" i="56"/>
  <c r="J47" i="56"/>
  <c r="J46" i="56"/>
  <c r="J45" i="56"/>
  <c r="J44" i="56"/>
  <c r="L44" i="56" s="1"/>
  <c r="J43" i="56"/>
  <c r="J42" i="56"/>
  <c r="J41" i="56"/>
  <c r="J40" i="56"/>
  <c r="J39" i="56"/>
  <c r="J38" i="56"/>
  <c r="J37" i="56"/>
  <c r="J36" i="56"/>
  <c r="K36" i="56" s="1"/>
  <c r="J35" i="56"/>
  <c r="J34" i="56"/>
  <c r="J33" i="56"/>
  <c r="J32" i="56"/>
  <c r="J31" i="56"/>
  <c r="J30" i="56"/>
  <c r="J29" i="56"/>
  <c r="J28" i="56"/>
  <c r="J27" i="56"/>
  <c r="J26" i="56"/>
  <c r="J25" i="56"/>
  <c r="J24" i="56"/>
  <c r="J23" i="56"/>
  <c r="J22" i="56"/>
  <c r="J21" i="56"/>
  <c r="J20" i="56"/>
  <c r="I66" i="56"/>
  <c r="I65" i="56"/>
  <c r="I64" i="56"/>
  <c r="I63" i="56"/>
  <c r="I62" i="56"/>
  <c r="I61" i="56"/>
  <c r="I60" i="56"/>
  <c r="I59" i="56"/>
  <c r="I58" i="56"/>
  <c r="I57" i="56"/>
  <c r="I56" i="56"/>
  <c r="I55" i="56"/>
  <c r="I54" i="56"/>
  <c r="I53" i="56"/>
  <c r="I52" i="56"/>
  <c r="I51" i="56"/>
  <c r="I50" i="56"/>
  <c r="I49" i="56"/>
  <c r="I48" i="56"/>
  <c r="I47" i="56"/>
  <c r="I46" i="56"/>
  <c r="I45" i="56"/>
  <c r="I44" i="56"/>
  <c r="I43" i="56"/>
  <c r="I42" i="56"/>
  <c r="I41" i="56"/>
  <c r="I40" i="56"/>
  <c r="I39" i="56"/>
  <c r="I38" i="56"/>
  <c r="I37" i="56"/>
  <c r="I36" i="56"/>
  <c r="I35" i="56"/>
  <c r="I34" i="56"/>
  <c r="I33" i="56"/>
  <c r="I32" i="56"/>
  <c r="I31" i="56"/>
  <c r="I30" i="56"/>
  <c r="I29" i="56"/>
  <c r="I28" i="56"/>
  <c r="I27" i="56"/>
  <c r="I26" i="56"/>
  <c r="I25" i="56"/>
  <c r="I24" i="56"/>
  <c r="I23" i="56"/>
  <c r="I22" i="56"/>
  <c r="I21" i="56"/>
  <c r="I20" i="56"/>
  <c r="O66" i="56"/>
  <c r="N66" i="56"/>
  <c r="M66" i="56"/>
  <c r="K66" i="56"/>
  <c r="H66" i="56"/>
  <c r="G66" i="56"/>
  <c r="F66" i="56"/>
  <c r="E66" i="56"/>
  <c r="D66" i="56"/>
  <c r="C66" i="56"/>
  <c r="O65" i="56"/>
  <c r="N65" i="56"/>
  <c r="M65" i="56"/>
  <c r="K65" i="56"/>
  <c r="H65" i="56"/>
  <c r="G65" i="56"/>
  <c r="F65" i="56"/>
  <c r="E65" i="56"/>
  <c r="D65" i="56"/>
  <c r="C65" i="56"/>
  <c r="O64" i="56"/>
  <c r="N64" i="56"/>
  <c r="M64" i="56"/>
  <c r="K64" i="56"/>
  <c r="H64" i="56"/>
  <c r="G64" i="56"/>
  <c r="F64" i="56"/>
  <c r="E64" i="56"/>
  <c r="D64" i="56"/>
  <c r="C64" i="56"/>
  <c r="O63" i="56"/>
  <c r="N63" i="56"/>
  <c r="M63" i="56"/>
  <c r="K63" i="56"/>
  <c r="L63" i="56"/>
  <c r="H63" i="56"/>
  <c r="G63" i="56"/>
  <c r="F63" i="56"/>
  <c r="E63" i="56"/>
  <c r="D63" i="56"/>
  <c r="C63" i="56"/>
  <c r="O62" i="56"/>
  <c r="N62" i="56"/>
  <c r="M62" i="56"/>
  <c r="K62" i="56"/>
  <c r="H62" i="56"/>
  <c r="G62" i="56"/>
  <c r="F62" i="56"/>
  <c r="E62" i="56"/>
  <c r="D62" i="56"/>
  <c r="C62" i="56"/>
  <c r="O61" i="56"/>
  <c r="N61" i="56"/>
  <c r="M61" i="56"/>
  <c r="H61" i="56"/>
  <c r="G61" i="56"/>
  <c r="F61" i="56"/>
  <c r="E61" i="56"/>
  <c r="D61" i="56"/>
  <c r="C61" i="56"/>
  <c r="O60" i="56"/>
  <c r="N60" i="56"/>
  <c r="M60" i="56"/>
  <c r="H60" i="56"/>
  <c r="G60" i="56"/>
  <c r="F60" i="56"/>
  <c r="E60" i="56"/>
  <c r="D60" i="56"/>
  <c r="C60" i="56"/>
  <c r="O59" i="56"/>
  <c r="N59" i="56"/>
  <c r="M59" i="56"/>
  <c r="H59" i="56"/>
  <c r="G59" i="56"/>
  <c r="F59" i="56"/>
  <c r="E59" i="56"/>
  <c r="D59" i="56"/>
  <c r="C59" i="56"/>
  <c r="O58" i="56"/>
  <c r="N58" i="56"/>
  <c r="M58" i="56"/>
  <c r="K58" i="56"/>
  <c r="H58" i="56"/>
  <c r="G58" i="56"/>
  <c r="F58" i="56"/>
  <c r="E58" i="56"/>
  <c r="D58" i="56"/>
  <c r="C58" i="56"/>
  <c r="O57" i="56"/>
  <c r="N57" i="56"/>
  <c r="M57" i="56"/>
  <c r="K57" i="56"/>
  <c r="H57" i="56"/>
  <c r="G57" i="56"/>
  <c r="F57" i="56"/>
  <c r="E57" i="56"/>
  <c r="D57" i="56"/>
  <c r="C57" i="56"/>
  <c r="O56" i="56"/>
  <c r="N56" i="56"/>
  <c r="M56" i="56"/>
  <c r="L56" i="56"/>
  <c r="H56" i="56"/>
  <c r="G56" i="56"/>
  <c r="F56" i="56"/>
  <c r="E56" i="56"/>
  <c r="D56" i="56"/>
  <c r="C56" i="56"/>
  <c r="O55" i="56"/>
  <c r="N55" i="56"/>
  <c r="M55" i="56"/>
  <c r="L55" i="56"/>
  <c r="K55" i="56"/>
  <c r="H55" i="56"/>
  <c r="G55" i="56"/>
  <c r="F55" i="56"/>
  <c r="E55" i="56"/>
  <c r="D55" i="56"/>
  <c r="C55" i="56"/>
  <c r="O54" i="56"/>
  <c r="N54" i="56"/>
  <c r="M54" i="56"/>
  <c r="K54" i="56"/>
  <c r="H54" i="56"/>
  <c r="G54" i="56"/>
  <c r="F54" i="56"/>
  <c r="E54" i="56"/>
  <c r="D54" i="56"/>
  <c r="C54" i="56"/>
  <c r="O53" i="56"/>
  <c r="N53" i="56"/>
  <c r="M53" i="56"/>
  <c r="H53" i="56"/>
  <c r="G53" i="56"/>
  <c r="F53" i="56"/>
  <c r="E53" i="56"/>
  <c r="D53" i="56"/>
  <c r="C53" i="56"/>
  <c r="O52" i="56"/>
  <c r="N52" i="56"/>
  <c r="M52" i="56"/>
  <c r="H52" i="56"/>
  <c r="G52" i="56"/>
  <c r="F52" i="56"/>
  <c r="E52" i="56"/>
  <c r="D52" i="56"/>
  <c r="C52" i="56"/>
  <c r="O51" i="56"/>
  <c r="N51" i="56"/>
  <c r="M51" i="56"/>
  <c r="H51" i="56"/>
  <c r="G51" i="56"/>
  <c r="F51" i="56"/>
  <c r="E51" i="56"/>
  <c r="D51" i="56"/>
  <c r="C51" i="56"/>
  <c r="O50" i="56"/>
  <c r="N50" i="56"/>
  <c r="M50" i="56"/>
  <c r="K50" i="56"/>
  <c r="H50" i="56"/>
  <c r="G50" i="56"/>
  <c r="F50" i="56"/>
  <c r="E50" i="56"/>
  <c r="D50" i="56"/>
  <c r="C50" i="56"/>
  <c r="O49" i="56"/>
  <c r="N49" i="56"/>
  <c r="M49" i="56"/>
  <c r="K49" i="56"/>
  <c r="H49" i="56"/>
  <c r="G49" i="56"/>
  <c r="F49" i="56"/>
  <c r="E49" i="56"/>
  <c r="D49" i="56"/>
  <c r="C49" i="56"/>
  <c r="O48" i="56"/>
  <c r="N48" i="56"/>
  <c r="M48" i="56"/>
  <c r="K48" i="56"/>
  <c r="L48" i="56"/>
  <c r="H48" i="56"/>
  <c r="G48" i="56"/>
  <c r="F48" i="56"/>
  <c r="E48" i="56"/>
  <c r="D48" i="56"/>
  <c r="C48" i="56"/>
  <c r="O47" i="56"/>
  <c r="N47" i="56"/>
  <c r="M47" i="56"/>
  <c r="L47" i="56"/>
  <c r="K47" i="56"/>
  <c r="H47" i="56"/>
  <c r="G47" i="56"/>
  <c r="F47" i="56"/>
  <c r="E47" i="56"/>
  <c r="D47" i="56"/>
  <c r="C47" i="56"/>
  <c r="O46" i="56"/>
  <c r="N46" i="56"/>
  <c r="M46" i="56"/>
  <c r="H46" i="56"/>
  <c r="G46" i="56"/>
  <c r="F46" i="56"/>
  <c r="E46" i="56"/>
  <c r="D46" i="56"/>
  <c r="C46" i="56"/>
  <c r="O45" i="56"/>
  <c r="N45" i="56"/>
  <c r="M45" i="56"/>
  <c r="H45" i="56"/>
  <c r="G45" i="56"/>
  <c r="F45" i="56"/>
  <c r="E45" i="56"/>
  <c r="D45" i="56"/>
  <c r="C45" i="56"/>
  <c r="O44" i="56"/>
  <c r="N44" i="56"/>
  <c r="M44" i="56"/>
  <c r="H44" i="56"/>
  <c r="G44" i="56"/>
  <c r="F44" i="56"/>
  <c r="E44" i="56"/>
  <c r="D44" i="56"/>
  <c r="C44" i="56"/>
  <c r="O43" i="56"/>
  <c r="N43" i="56"/>
  <c r="M43" i="56"/>
  <c r="H43" i="56"/>
  <c r="G43" i="56"/>
  <c r="F43" i="56"/>
  <c r="E43" i="56"/>
  <c r="D43" i="56"/>
  <c r="C43" i="56"/>
  <c r="O42" i="56"/>
  <c r="N42" i="56"/>
  <c r="M42" i="56"/>
  <c r="K42" i="56"/>
  <c r="H42" i="56"/>
  <c r="G42" i="56"/>
  <c r="F42" i="56"/>
  <c r="E42" i="56"/>
  <c r="D42" i="56"/>
  <c r="C42" i="56"/>
  <c r="O41" i="56"/>
  <c r="N41" i="56"/>
  <c r="M41" i="56"/>
  <c r="K41" i="56"/>
  <c r="L41" i="56"/>
  <c r="H41" i="56"/>
  <c r="G41" i="56"/>
  <c r="F41" i="56"/>
  <c r="E41" i="56"/>
  <c r="D41" i="56"/>
  <c r="C41" i="56"/>
  <c r="O40" i="56"/>
  <c r="N40" i="56"/>
  <c r="M40" i="56"/>
  <c r="K40" i="56"/>
  <c r="L40" i="56"/>
  <c r="H40" i="56"/>
  <c r="G40" i="56"/>
  <c r="F40" i="56"/>
  <c r="E40" i="56"/>
  <c r="D40" i="56"/>
  <c r="C40" i="56"/>
  <c r="O39" i="56"/>
  <c r="N39" i="56"/>
  <c r="M39" i="56"/>
  <c r="K39" i="56"/>
  <c r="L39" i="56"/>
  <c r="H39" i="56"/>
  <c r="G39" i="56"/>
  <c r="F39" i="56"/>
  <c r="E39" i="56"/>
  <c r="D39" i="56"/>
  <c r="C39" i="56"/>
  <c r="O38" i="56"/>
  <c r="N38" i="56"/>
  <c r="M38" i="56"/>
  <c r="H38" i="56"/>
  <c r="G38" i="56"/>
  <c r="F38" i="56"/>
  <c r="E38" i="56"/>
  <c r="D38" i="56"/>
  <c r="C38" i="56"/>
  <c r="O37" i="56"/>
  <c r="N37" i="56"/>
  <c r="M37" i="56"/>
  <c r="H37" i="56"/>
  <c r="G37" i="56"/>
  <c r="F37" i="56"/>
  <c r="E37" i="56"/>
  <c r="D37" i="56"/>
  <c r="C37" i="56"/>
  <c r="O36" i="56"/>
  <c r="N36" i="56"/>
  <c r="M36" i="56"/>
  <c r="H36" i="56"/>
  <c r="G36" i="56"/>
  <c r="F36" i="56"/>
  <c r="E36" i="56"/>
  <c r="D36" i="56"/>
  <c r="C36" i="56"/>
  <c r="O35" i="56"/>
  <c r="N35" i="56"/>
  <c r="M35" i="56"/>
  <c r="H35" i="56"/>
  <c r="G35" i="56"/>
  <c r="F35" i="56"/>
  <c r="E35" i="56"/>
  <c r="D35" i="56"/>
  <c r="C35" i="56"/>
  <c r="O34" i="56"/>
  <c r="N34" i="56"/>
  <c r="M34" i="56"/>
  <c r="K34" i="56"/>
  <c r="H34" i="56"/>
  <c r="G34" i="56"/>
  <c r="F34" i="56"/>
  <c r="E34" i="56"/>
  <c r="D34" i="56"/>
  <c r="C34" i="56"/>
  <c r="O33" i="56"/>
  <c r="N33" i="56"/>
  <c r="M33" i="56"/>
  <c r="K33" i="56"/>
  <c r="H33" i="56"/>
  <c r="G33" i="56"/>
  <c r="F33" i="56"/>
  <c r="E33" i="56"/>
  <c r="D33" i="56"/>
  <c r="C33" i="56"/>
  <c r="O32" i="56"/>
  <c r="N32" i="56"/>
  <c r="M32" i="56"/>
  <c r="L32" i="56"/>
  <c r="H32" i="56"/>
  <c r="G32" i="56"/>
  <c r="F32" i="56"/>
  <c r="E32" i="56"/>
  <c r="D32" i="56"/>
  <c r="C32" i="56"/>
  <c r="O31" i="56"/>
  <c r="N31" i="56"/>
  <c r="M31" i="56"/>
  <c r="K31" i="56"/>
  <c r="L31" i="56"/>
  <c r="H31" i="56"/>
  <c r="G31" i="56"/>
  <c r="F31" i="56"/>
  <c r="E31" i="56"/>
  <c r="D31" i="56"/>
  <c r="C31" i="56"/>
  <c r="O30" i="56"/>
  <c r="N30" i="56"/>
  <c r="M30" i="56"/>
  <c r="H30" i="56"/>
  <c r="G30" i="56"/>
  <c r="F30" i="56"/>
  <c r="E30" i="56"/>
  <c r="D30" i="56"/>
  <c r="C30" i="56"/>
  <c r="O29" i="56"/>
  <c r="N29" i="56"/>
  <c r="M29" i="56"/>
  <c r="L29" i="56"/>
  <c r="H29" i="56"/>
  <c r="G29" i="56"/>
  <c r="F29" i="56"/>
  <c r="E29" i="56"/>
  <c r="D29" i="56"/>
  <c r="C29" i="56"/>
  <c r="O28" i="56"/>
  <c r="N28" i="56"/>
  <c r="M28" i="56"/>
  <c r="H28" i="56"/>
  <c r="G28" i="56"/>
  <c r="F28" i="56"/>
  <c r="E28" i="56"/>
  <c r="D28" i="56"/>
  <c r="C28" i="56"/>
  <c r="O27" i="56"/>
  <c r="N27" i="56"/>
  <c r="M27" i="56"/>
  <c r="H27" i="56"/>
  <c r="G27" i="56"/>
  <c r="F27" i="56"/>
  <c r="E27" i="56"/>
  <c r="D27" i="56"/>
  <c r="C27" i="56"/>
  <c r="O26" i="56"/>
  <c r="N26" i="56"/>
  <c r="M26" i="56"/>
  <c r="L26" i="56"/>
  <c r="H26" i="56"/>
  <c r="G26" i="56"/>
  <c r="F26" i="56"/>
  <c r="E26" i="56"/>
  <c r="D26" i="56"/>
  <c r="C26" i="56"/>
  <c r="O25" i="56"/>
  <c r="N25" i="56"/>
  <c r="M25" i="56"/>
  <c r="K25" i="56"/>
  <c r="H25" i="56"/>
  <c r="G25" i="56"/>
  <c r="F25" i="56"/>
  <c r="E25" i="56"/>
  <c r="D25" i="56"/>
  <c r="C25" i="56"/>
  <c r="O24" i="56"/>
  <c r="N24" i="56"/>
  <c r="M24" i="56"/>
  <c r="L24" i="56"/>
  <c r="H24" i="56"/>
  <c r="G24" i="56"/>
  <c r="F24" i="56"/>
  <c r="E24" i="56"/>
  <c r="D24" i="56"/>
  <c r="C24" i="56"/>
  <c r="O23" i="56"/>
  <c r="N23" i="56"/>
  <c r="M23" i="56"/>
  <c r="L23" i="56"/>
  <c r="H23" i="56"/>
  <c r="G23" i="56"/>
  <c r="F23" i="56"/>
  <c r="E23" i="56"/>
  <c r="D23" i="56"/>
  <c r="C23" i="56"/>
  <c r="O22" i="56"/>
  <c r="N22" i="56"/>
  <c r="M22" i="56"/>
  <c r="H22" i="56"/>
  <c r="G22" i="56"/>
  <c r="F22" i="56"/>
  <c r="E22" i="56"/>
  <c r="D22" i="56"/>
  <c r="C22" i="56"/>
  <c r="O21" i="56"/>
  <c r="N21" i="56"/>
  <c r="M21" i="56"/>
  <c r="H21" i="56"/>
  <c r="G21" i="56"/>
  <c r="F21" i="56"/>
  <c r="E21" i="56"/>
  <c r="D21" i="56"/>
  <c r="C21" i="56"/>
  <c r="O20" i="56"/>
  <c r="N20" i="56"/>
  <c r="M20" i="56"/>
  <c r="H20" i="56"/>
  <c r="G20" i="56"/>
  <c r="F20" i="56"/>
  <c r="E20" i="56"/>
  <c r="D20" i="56"/>
  <c r="C20" i="56"/>
  <c r="P53" i="54"/>
  <c r="P52" i="54"/>
  <c r="P51" i="54"/>
  <c r="P50" i="54"/>
  <c r="P49" i="54"/>
  <c r="P48" i="54"/>
  <c r="P46" i="54"/>
  <c r="P45" i="54"/>
  <c r="P44" i="54"/>
  <c r="P43" i="54"/>
  <c r="P42" i="54"/>
  <c r="P41" i="54"/>
  <c r="P40" i="54"/>
  <c r="P39" i="54"/>
  <c r="P38" i="54"/>
  <c r="P37" i="54"/>
  <c r="P36" i="54"/>
  <c r="P35" i="54"/>
  <c r="P34" i="54"/>
  <c r="P33" i="54"/>
  <c r="P32" i="54"/>
  <c r="P31" i="54"/>
  <c r="P30" i="54"/>
  <c r="P29" i="54"/>
  <c r="P28" i="54"/>
  <c r="P27" i="54"/>
  <c r="P26" i="54"/>
  <c r="P25" i="54"/>
  <c r="P24" i="54"/>
  <c r="P23" i="54"/>
  <c r="P22" i="54"/>
  <c r="P21" i="54"/>
  <c r="P20" i="54"/>
  <c r="P19" i="54"/>
  <c r="P18" i="54"/>
  <c r="P17" i="54"/>
  <c r="P16" i="54"/>
  <c r="P15" i="54"/>
  <c r="P14" i="54"/>
  <c r="P13" i="54"/>
  <c r="P12" i="54"/>
  <c r="P11" i="54"/>
  <c r="P10" i="54"/>
  <c r="P9" i="54"/>
  <c r="P8" i="54"/>
  <c r="P7" i="54"/>
  <c r="P6" i="54"/>
  <c r="O53" i="54"/>
  <c r="O52" i="54"/>
  <c r="O51" i="54"/>
  <c r="O50" i="54"/>
  <c r="O49" i="54"/>
  <c r="O48" i="54"/>
  <c r="O46" i="54"/>
  <c r="O45" i="54"/>
  <c r="O44" i="54"/>
  <c r="O43" i="54"/>
  <c r="O42" i="54"/>
  <c r="O41" i="54"/>
  <c r="O40" i="54"/>
  <c r="O39" i="54"/>
  <c r="O38" i="54"/>
  <c r="O37" i="54"/>
  <c r="O36" i="54"/>
  <c r="O35" i="54"/>
  <c r="O34" i="54"/>
  <c r="O33" i="54"/>
  <c r="O32" i="54"/>
  <c r="O31" i="54"/>
  <c r="O30" i="54"/>
  <c r="O29" i="54"/>
  <c r="O28" i="54"/>
  <c r="O27" i="54"/>
  <c r="O26" i="54"/>
  <c r="O25" i="54"/>
  <c r="O24" i="54"/>
  <c r="O23" i="54"/>
  <c r="O22" i="54"/>
  <c r="O21" i="54"/>
  <c r="O20" i="54"/>
  <c r="O19" i="54"/>
  <c r="O18" i="54"/>
  <c r="O17" i="54"/>
  <c r="O16" i="54"/>
  <c r="O15" i="54"/>
  <c r="O14" i="54"/>
  <c r="O13" i="54"/>
  <c r="O12" i="54"/>
  <c r="O11" i="54"/>
  <c r="O10" i="54"/>
  <c r="O9" i="54"/>
  <c r="O8" i="54"/>
  <c r="O7" i="54"/>
  <c r="O6" i="54"/>
  <c r="N53" i="54"/>
  <c r="N52" i="54"/>
  <c r="N51" i="54"/>
  <c r="N50" i="54"/>
  <c r="N49" i="54"/>
  <c r="N48" i="54"/>
  <c r="N46" i="54"/>
  <c r="N45" i="54"/>
  <c r="N44" i="54"/>
  <c r="N43" i="54"/>
  <c r="N42" i="54"/>
  <c r="N41" i="54"/>
  <c r="N40" i="54"/>
  <c r="N39" i="54"/>
  <c r="N38" i="54"/>
  <c r="N37" i="54"/>
  <c r="N36" i="54"/>
  <c r="N35" i="54"/>
  <c r="N34" i="54"/>
  <c r="N33" i="54"/>
  <c r="N32" i="54"/>
  <c r="N31" i="54"/>
  <c r="N30" i="54"/>
  <c r="N29" i="54"/>
  <c r="N28" i="54"/>
  <c r="N27" i="54"/>
  <c r="N26" i="54"/>
  <c r="N25" i="54"/>
  <c r="N24" i="54"/>
  <c r="N23" i="54"/>
  <c r="N22" i="54"/>
  <c r="N21" i="54"/>
  <c r="N20" i="54"/>
  <c r="N19" i="54"/>
  <c r="N18" i="54"/>
  <c r="N17" i="54"/>
  <c r="N16" i="54"/>
  <c r="N15" i="54"/>
  <c r="N14" i="54"/>
  <c r="N13" i="54"/>
  <c r="N12" i="54"/>
  <c r="N11" i="54"/>
  <c r="N10" i="54"/>
  <c r="N9" i="54"/>
  <c r="N8" i="54"/>
  <c r="N7" i="54"/>
  <c r="N6" i="54"/>
  <c r="M53" i="54"/>
  <c r="M52" i="54"/>
  <c r="M51" i="54"/>
  <c r="M50" i="54"/>
  <c r="M49" i="54"/>
  <c r="M48" i="54"/>
  <c r="M46" i="54"/>
  <c r="M45" i="54"/>
  <c r="M44" i="54"/>
  <c r="M43" i="54"/>
  <c r="M42" i="54"/>
  <c r="M41" i="54"/>
  <c r="M40" i="54"/>
  <c r="M39" i="54"/>
  <c r="M38" i="54"/>
  <c r="M37" i="54"/>
  <c r="M36" i="54"/>
  <c r="M35" i="54"/>
  <c r="M34" i="54"/>
  <c r="M33" i="54"/>
  <c r="M32" i="54"/>
  <c r="M31" i="54"/>
  <c r="M30" i="54"/>
  <c r="M29" i="54"/>
  <c r="M28" i="54"/>
  <c r="M27" i="54"/>
  <c r="M26" i="54"/>
  <c r="M25" i="54"/>
  <c r="M24" i="54"/>
  <c r="M23" i="54"/>
  <c r="M22" i="54"/>
  <c r="M21" i="54"/>
  <c r="M20" i="54"/>
  <c r="M19" i="54"/>
  <c r="M18" i="54"/>
  <c r="M17" i="54"/>
  <c r="M16" i="54"/>
  <c r="M15" i="54"/>
  <c r="M14" i="54"/>
  <c r="M13" i="54"/>
  <c r="M12" i="54"/>
  <c r="M11" i="54"/>
  <c r="M10" i="54"/>
  <c r="M9" i="54"/>
  <c r="M8" i="54"/>
  <c r="M7" i="54"/>
  <c r="M6" i="54"/>
  <c r="L53" i="54"/>
  <c r="L52" i="54"/>
  <c r="L51" i="54"/>
  <c r="L50" i="54"/>
  <c r="L49" i="54"/>
  <c r="L48" i="54"/>
  <c r="L46" i="54"/>
  <c r="L45" i="54"/>
  <c r="L44" i="54"/>
  <c r="L43" i="54"/>
  <c r="L42" i="54"/>
  <c r="L41" i="54"/>
  <c r="L40" i="54"/>
  <c r="L39" i="54"/>
  <c r="L38" i="54"/>
  <c r="L37" i="54"/>
  <c r="L36" i="54"/>
  <c r="L35" i="54"/>
  <c r="L34" i="54"/>
  <c r="L33" i="54"/>
  <c r="L32" i="54"/>
  <c r="L31" i="54"/>
  <c r="L30" i="54"/>
  <c r="L29" i="54"/>
  <c r="L28" i="54"/>
  <c r="L27" i="54"/>
  <c r="L26" i="54"/>
  <c r="L25" i="54"/>
  <c r="L24" i="54"/>
  <c r="L23" i="54"/>
  <c r="L22" i="54"/>
  <c r="L21" i="54"/>
  <c r="L20" i="54"/>
  <c r="L19" i="54"/>
  <c r="L18" i="54"/>
  <c r="L17" i="54"/>
  <c r="L16" i="54"/>
  <c r="L15" i="54"/>
  <c r="L14" i="54"/>
  <c r="L13" i="54"/>
  <c r="L12" i="54"/>
  <c r="L11" i="54"/>
  <c r="L10" i="54"/>
  <c r="L9" i="54"/>
  <c r="L8" i="54"/>
  <c r="L7" i="54"/>
  <c r="L6" i="54"/>
  <c r="K53" i="54"/>
  <c r="K52" i="54"/>
  <c r="K51" i="54"/>
  <c r="K50" i="54"/>
  <c r="K49" i="54"/>
  <c r="K48" i="54"/>
  <c r="K46" i="54"/>
  <c r="K45" i="54"/>
  <c r="K44" i="54"/>
  <c r="K43" i="54"/>
  <c r="K42" i="54"/>
  <c r="K41" i="54"/>
  <c r="K40" i="54"/>
  <c r="K39" i="54"/>
  <c r="K38" i="54"/>
  <c r="K37" i="54"/>
  <c r="K36" i="54"/>
  <c r="K35" i="54"/>
  <c r="K34" i="54"/>
  <c r="K33" i="54"/>
  <c r="K32" i="54"/>
  <c r="K31" i="54"/>
  <c r="K30" i="54"/>
  <c r="K29" i="54"/>
  <c r="K28" i="54"/>
  <c r="K27" i="54"/>
  <c r="K26" i="54"/>
  <c r="K25" i="54"/>
  <c r="K24" i="54"/>
  <c r="K23" i="54"/>
  <c r="K22" i="54"/>
  <c r="K21" i="54"/>
  <c r="K20" i="54"/>
  <c r="K19" i="54"/>
  <c r="K18" i="54"/>
  <c r="K17" i="54"/>
  <c r="K16" i="54"/>
  <c r="K15" i="54"/>
  <c r="K14" i="54"/>
  <c r="K13" i="54"/>
  <c r="K12" i="54"/>
  <c r="K11" i="54"/>
  <c r="K10" i="54"/>
  <c r="K9" i="54"/>
  <c r="K8" i="54"/>
  <c r="K7" i="54"/>
  <c r="K6" i="54"/>
  <c r="J53" i="54"/>
  <c r="J52" i="54"/>
  <c r="J51" i="54"/>
  <c r="J50" i="54"/>
  <c r="J49" i="54"/>
  <c r="J48" i="54"/>
  <c r="J46" i="54"/>
  <c r="J45" i="54"/>
  <c r="J44" i="54"/>
  <c r="J43" i="54"/>
  <c r="J42" i="54"/>
  <c r="J41" i="54"/>
  <c r="J40" i="54"/>
  <c r="J39" i="54"/>
  <c r="J38" i="54"/>
  <c r="J37" i="54"/>
  <c r="J36" i="54"/>
  <c r="J35" i="54"/>
  <c r="J34" i="54"/>
  <c r="J33" i="54"/>
  <c r="J32" i="54"/>
  <c r="J31" i="54"/>
  <c r="J30" i="54"/>
  <c r="J29" i="54"/>
  <c r="J28" i="54"/>
  <c r="J27" i="54"/>
  <c r="J26" i="54"/>
  <c r="J25" i="54"/>
  <c r="J24" i="54"/>
  <c r="J23" i="54"/>
  <c r="J22" i="54"/>
  <c r="J21" i="54"/>
  <c r="J20" i="54"/>
  <c r="J19" i="54"/>
  <c r="J18" i="54"/>
  <c r="J17" i="54"/>
  <c r="J16" i="54"/>
  <c r="J15" i="54"/>
  <c r="J14" i="54"/>
  <c r="J13" i="54"/>
  <c r="J12" i="54"/>
  <c r="J11" i="54"/>
  <c r="J10" i="54"/>
  <c r="J9" i="54"/>
  <c r="J8" i="54"/>
  <c r="J7" i="54"/>
  <c r="J6" i="54"/>
  <c r="I53" i="54"/>
  <c r="I52" i="54"/>
  <c r="I51" i="54"/>
  <c r="I50" i="54"/>
  <c r="I49" i="54"/>
  <c r="I48" i="54"/>
  <c r="I46" i="54"/>
  <c r="I45" i="54"/>
  <c r="I44" i="54"/>
  <c r="I43" i="54"/>
  <c r="I42" i="54"/>
  <c r="I41" i="54"/>
  <c r="I40" i="54"/>
  <c r="I39" i="54"/>
  <c r="I38" i="54"/>
  <c r="I37" i="54"/>
  <c r="I36" i="54"/>
  <c r="I35" i="54"/>
  <c r="I34" i="54"/>
  <c r="I33" i="54"/>
  <c r="I32" i="54"/>
  <c r="I31" i="54"/>
  <c r="I30" i="54"/>
  <c r="I29" i="54"/>
  <c r="I28" i="54"/>
  <c r="I27" i="54"/>
  <c r="I26" i="54"/>
  <c r="I25" i="54"/>
  <c r="I24" i="54"/>
  <c r="I23" i="54"/>
  <c r="I22" i="54"/>
  <c r="I21" i="54"/>
  <c r="I20" i="54"/>
  <c r="I19" i="54"/>
  <c r="I18" i="54"/>
  <c r="I17" i="54"/>
  <c r="I16" i="54"/>
  <c r="I15" i="54"/>
  <c r="I14" i="54"/>
  <c r="I13" i="54"/>
  <c r="I12" i="54"/>
  <c r="I11" i="54"/>
  <c r="I10" i="54"/>
  <c r="I9" i="54"/>
  <c r="I8" i="54"/>
  <c r="I7" i="54"/>
  <c r="I6" i="54"/>
  <c r="H53" i="54"/>
  <c r="G53" i="54"/>
  <c r="F53" i="54"/>
  <c r="E53" i="54"/>
  <c r="D53" i="54"/>
  <c r="C53" i="54"/>
  <c r="H52" i="54"/>
  <c r="G52" i="54"/>
  <c r="F52" i="54"/>
  <c r="E52" i="54"/>
  <c r="D52" i="54"/>
  <c r="C52" i="54"/>
  <c r="G51" i="54"/>
  <c r="F51" i="54"/>
  <c r="E51" i="54"/>
  <c r="D51" i="54"/>
  <c r="C51" i="54"/>
  <c r="H50" i="54"/>
  <c r="G50" i="54"/>
  <c r="F50" i="54"/>
  <c r="E50" i="54"/>
  <c r="D50" i="54"/>
  <c r="C50" i="54"/>
  <c r="H49" i="54"/>
  <c r="G49" i="54"/>
  <c r="F49" i="54"/>
  <c r="E49" i="54"/>
  <c r="D49" i="54"/>
  <c r="C49" i="54"/>
  <c r="H48" i="54"/>
  <c r="G48" i="54"/>
  <c r="F48" i="54"/>
  <c r="E48" i="54"/>
  <c r="D48" i="54"/>
  <c r="C48" i="54"/>
  <c r="H46" i="54"/>
  <c r="G46" i="54"/>
  <c r="F46" i="54"/>
  <c r="E46" i="54"/>
  <c r="D46" i="54"/>
  <c r="C46" i="54"/>
  <c r="H45" i="54"/>
  <c r="G45" i="54"/>
  <c r="F45" i="54"/>
  <c r="E45" i="54"/>
  <c r="D45" i="54"/>
  <c r="C45" i="54"/>
  <c r="H44" i="54"/>
  <c r="G44" i="54"/>
  <c r="F44" i="54"/>
  <c r="E44" i="54"/>
  <c r="D44" i="54"/>
  <c r="C44" i="54"/>
  <c r="H43" i="54"/>
  <c r="G43" i="54"/>
  <c r="F43" i="54"/>
  <c r="E43" i="54"/>
  <c r="D43" i="54"/>
  <c r="C43" i="54"/>
  <c r="H42" i="54"/>
  <c r="G42" i="54"/>
  <c r="F42" i="54"/>
  <c r="E42" i="54"/>
  <c r="D42" i="54"/>
  <c r="C42" i="54"/>
  <c r="H41" i="54"/>
  <c r="G41" i="54"/>
  <c r="F41" i="54"/>
  <c r="E41" i="54"/>
  <c r="D41" i="54"/>
  <c r="C41" i="54"/>
  <c r="H40" i="54"/>
  <c r="G40" i="54"/>
  <c r="F40" i="54"/>
  <c r="E40" i="54"/>
  <c r="D40" i="54"/>
  <c r="C40" i="54"/>
  <c r="H39" i="54"/>
  <c r="G39" i="54"/>
  <c r="F39" i="54"/>
  <c r="E39" i="54"/>
  <c r="D39" i="54"/>
  <c r="C39" i="54"/>
  <c r="H38" i="54"/>
  <c r="G38" i="54"/>
  <c r="F38" i="54"/>
  <c r="E38" i="54"/>
  <c r="D38" i="54"/>
  <c r="C38" i="54"/>
  <c r="H37" i="54"/>
  <c r="G37" i="54"/>
  <c r="F37" i="54"/>
  <c r="E37" i="54"/>
  <c r="D37" i="54"/>
  <c r="C37" i="54"/>
  <c r="H36" i="54"/>
  <c r="G36" i="54"/>
  <c r="F36" i="54"/>
  <c r="E36" i="54"/>
  <c r="D36" i="54"/>
  <c r="C36" i="54"/>
  <c r="H35" i="54"/>
  <c r="G35" i="54"/>
  <c r="F35" i="54"/>
  <c r="E35" i="54"/>
  <c r="D35" i="54"/>
  <c r="C35" i="54"/>
  <c r="H34" i="54"/>
  <c r="G34" i="54"/>
  <c r="F34" i="54"/>
  <c r="E34" i="54"/>
  <c r="D34" i="54"/>
  <c r="C34" i="54"/>
  <c r="H33" i="54"/>
  <c r="G33" i="54"/>
  <c r="F33" i="54"/>
  <c r="E33" i="54"/>
  <c r="D33" i="54"/>
  <c r="C33" i="54"/>
  <c r="H32" i="54"/>
  <c r="G32" i="54"/>
  <c r="F32" i="54"/>
  <c r="E32" i="54"/>
  <c r="D32" i="54"/>
  <c r="C32" i="54"/>
  <c r="H31" i="54"/>
  <c r="G31" i="54"/>
  <c r="F31" i="54"/>
  <c r="E31" i="54"/>
  <c r="D31" i="54"/>
  <c r="C31" i="54"/>
  <c r="H30" i="54"/>
  <c r="G30" i="54"/>
  <c r="F30" i="54"/>
  <c r="E30" i="54"/>
  <c r="D30" i="54"/>
  <c r="C30" i="54"/>
  <c r="H29" i="54"/>
  <c r="G29" i="54"/>
  <c r="F29" i="54"/>
  <c r="E29" i="54"/>
  <c r="D29" i="54"/>
  <c r="C29" i="54"/>
  <c r="H28" i="54"/>
  <c r="G28" i="54"/>
  <c r="F28" i="54"/>
  <c r="E28" i="54"/>
  <c r="D28" i="54"/>
  <c r="C28" i="54"/>
  <c r="H27" i="54"/>
  <c r="G27" i="54"/>
  <c r="F27" i="54"/>
  <c r="E27" i="54"/>
  <c r="D27" i="54"/>
  <c r="C27" i="54"/>
  <c r="H26" i="54"/>
  <c r="G26" i="54"/>
  <c r="F26" i="54"/>
  <c r="E26" i="54"/>
  <c r="D26" i="54"/>
  <c r="C26" i="54"/>
  <c r="H25" i="54"/>
  <c r="G25" i="54"/>
  <c r="F25" i="54"/>
  <c r="E25" i="54"/>
  <c r="D25" i="54"/>
  <c r="C25" i="54"/>
  <c r="H24" i="54"/>
  <c r="G24" i="54"/>
  <c r="F24" i="54"/>
  <c r="E24" i="54"/>
  <c r="D24" i="54"/>
  <c r="C24" i="54"/>
  <c r="H23" i="54"/>
  <c r="G23" i="54"/>
  <c r="F23" i="54"/>
  <c r="E23" i="54"/>
  <c r="D23" i="54"/>
  <c r="C23" i="54"/>
  <c r="H22" i="54"/>
  <c r="G22" i="54"/>
  <c r="F22" i="54"/>
  <c r="E22" i="54"/>
  <c r="D22" i="54"/>
  <c r="C22" i="54"/>
  <c r="H21" i="54"/>
  <c r="G21" i="54"/>
  <c r="F21" i="54"/>
  <c r="E21" i="54"/>
  <c r="D21" i="54"/>
  <c r="C21" i="54"/>
  <c r="H20" i="54"/>
  <c r="G20" i="54"/>
  <c r="F20" i="54"/>
  <c r="E20" i="54"/>
  <c r="D20" i="54"/>
  <c r="C20" i="54"/>
  <c r="H19" i="54"/>
  <c r="G19" i="54"/>
  <c r="F19" i="54"/>
  <c r="E19" i="54"/>
  <c r="D19" i="54"/>
  <c r="C19" i="54"/>
  <c r="H18" i="54"/>
  <c r="G18" i="54"/>
  <c r="F18" i="54"/>
  <c r="E18" i="54"/>
  <c r="D18" i="54"/>
  <c r="C18" i="54"/>
  <c r="H17" i="54"/>
  <c r="G17" i="54"/>
  <c r="F17" i="54"/>
  <c r="E17" i="54"/>
  <c r="D17" i="54"/>
  <c r="C17" i="54"/>
  <c r="H16" i="54"/>
  <c r="G16" i="54"/>
  <c r="F16" i="54"/>
  <c r="E16" i="54"/>
  <c r="D16" i="54"/>
  <c r="C16" i="54"/>
  <c r="H15" i="54"/>
  <c r="G15" i="54"/>
  <c r="F15" i="54"/>
  <c r="E15" i="54"/>
  <c r="D15" i="54"/>
  <c r="C15" i="54"/>
  <c r="H14" i="54"/>
  <c r="G14" i="54"/>
  <c r="F14" i="54"/>
  <c r="E14" i="54"/>
  <c r="D14" i="54"/>
  <c r="C14" i="54"/>
  <c r="H13" i="54"/>
  <c r="G13" i="54"/>
  <c r="F13" i="54"/>
  <c r="E13" i="54"/>
  <c r="D13" i="54"/>
  <c r="C13" i="54"/>
  <c r="H12" i="54"/>
  <c r="F12" i="54"/>
  <c r="E12" i="54"/>
  <c r="D12" i="54"/>
  <c r="C12" i="54"/>
  <c r="H11" i="54"/>
  <c r="F11" i="54"/>
  <c r="E11" i="54"/>
  <c r="D11" i="54"/>
  <c r="C11" i="54"/>
  <c r="H10" i="54"/>
  <c r="F10" i="54"/>
  <c r="E10" i="54"/>
  <c r="D10" i="54"/>
  <c r="C10" i="54"/>
  <c r="H9" i="54"/>
  <c r="F9" i="54"/>
  <c r="E9" i="54"/>
  <c r="D9" i="54"/>
  <c r="C9" i="54"/>
  <c r="H8" i="54"/>
  <c r="F8" i="54"/>
  <c r="E8" i="54"/>
  <c r="D8" i="54"/>
  <c r="C8" i="54"/>
  <c r="H7" i="54"/>
  <c r="F7" i="54"/>
  <c r="E7" i="54"/>
  <c r="D7" i="54"/>
  <c r="C7" i="54"/>
  <c r="H6" i="54"/>
  <c r="F6" i="54"/>
  <c r="E6" i="54"/>
  <c r="D6" i="54"/>
  <c r="C6" i="54"/>
  <c r="P67" i="55"/>
  <c r="O67" i="55"/>
  <c r="N67" i="55"/>
  <c r="M67" i="55"/>
  <c r="J67" i="55"/>
  <c r="I67" i="55"/>
  <c r="K67" i="55" s="1"/>
  <c r="H67" i="55"/>
  <c r="G67" i="55"/>
  <c r="F67" i="55"/>
  <c r="E67" i="55"/>
  <c r="D67" i="55"/>
  <c r="C67" i="55"/>
  <c r="L67" i="55"/>
  <c r="P66" i="55"/>
  <c r="O66" i="55"/>
  <c r="N66" i="55"/>
  <c r="M66" i="55"/>
  <c r="J66" i="55"/>
  <c r="I66" i="55"/>
  <c r="L66" i="55" s="1"/>
  <c r="H66" i="55"/>
  <c r="G66" i="55"/>
  <c r="F66" i="55"/>
  <c r="E66" i="55"/>
  <c r="D66" i="55"/>
  <c r="C66" i="55"/>
  <c r="P65" i="55"/>
  <c r="O65" i="55"/>
  <c r="N65" i="55"/>
  <c r="M65" i="55"/>
  <c r="J65" i="55"/>
  <c r="I65" i="55"/>
  <c r="H65" i="55"/>
  <c r="G65" i="55"/>
  <c r="F65" i="55"/>
  <c r="E65" i="55"/>
  <c r="D65" i="55"/>
  <c r="C65" i="55"/>
  <c r="P64" i="55"/>
  <c r="O64" i="55"/>
  <c r="N64" i="55"/>
  <c r="M64" i="55"/>
  <c r="J64" i="55"/>
  <c r="I64" i="55"/>
  <c r="H64" i="55"/>
  <c r="G64" i="55"/>
  <c r="F64" i="55"/>
  <c r="E64" i="55"/>
  <c r="D64" i="55"/>
  <c r="C64" i="55"/>
  <c r="P63" i="55"/>
  <c r="O63" i="55"/>
  <c r="N63" i="55"/>
  <c r="M63" i="55"/>
  <c r="J63" i="55"/>
  <c r="I63" i="55"/>
  <c r="L63" i="55" s="1"/>
  <c r="H63" i="55"/>
  <c r="G63" i="55"/>
  <c r="F63" i="55"/>
  <c r="E63" i="55"/>
  <c r="D63" i="55"/>
  <c r="C63" i="55"/>
  <c r="P62" i="55"/>
  <c r="O62" i="55"/>
  <c r="N62" i="55"/>
  <c r="M62" i="55"/>
  <c r="J62" i="55"/>
  <c r="I62" i="55"/>
  <c r="L62" i="55" s="1"/>
  <c r="H62" i="55"/>
  <c r="G62" i="55"/>
  <c r="F62" i="55"/>
  <c r="E62" i="55"/>
  <c r="D62" i="55"/>
  <c r="C62" i="55"/>
  <c r="P60" i="55"/>
  <c r="O60" i="55"/>
  <c r="N60" i="55"/>
  <c r="M60" i="55"/>
  <c r="J60" i="55"/>
  <c r="I60" i="55"/>
  <c r="L60" i="55" s="1"/>
  <c r="H60" i="55"/>
  <c r="G60" i="55"/>
  <c r="F60" i="55"/>
  <c r="E60" i="55"/>
  <c r="D60" i="55"/>
  <c r="C60" i="55"/>
  <c r="P59" i="55"/>
  <c r="O59" i="55"/>
  <c r="N59" i="55"/>
  <c r="M59" i="55"/>
  <c r="J59" i="55"/>
  <c r="I59" i="55"/>
  <c r="H59" i="55"/>
  <c r="G59" i="55"/>
  <c r="F59" i="55"/>
  <c r="E59" i="55"/>
  <c r="D59" i="55"/>
  <c r="C59" i="55"/>
  <c r="P58" i="55"/>
  <c r="O58" i="55"/>
  <c r="N58" i="55"/>
  <c r="M58" i="55"/>
  <c r="J58" i="55"/>
  <c r="I58" i="55"/>
  <c r="L58" i="55" s="1"/>
  <c r="H58" i="55"/>
  <c r="G58" i="55"/>
  <c r="F58" i="55"/>
  <c r="E58" i="55"/>
  <c r="D58" i="55"/>
  <c r="C58" i="55"/>
  <c r="P57" i="55"/>
  <c r="O57" i="55"/>
  <c r="N57" i="55"/>
  <c r="M57" i="55"/>
  <c r="J57" i="55"/>
  <c r="I57" i="55"/>
  <c r="K57" i="55" s="1"/>
  <c r="H57" i="55"/>
  <c r="G57" i="55"/>
  <c r="F57" i="55"/>
  <c r="E57" i="55"/>
  <c r="D57" i="55"/>
  <c r="C57" i="55"/>
  <c r="P56" i="55"/>
  <c r="O56" i="55"/>
  <c r="N56" i="55"/>
  <c r="M56" i="55"/>
  <c r="J56" i="55"/>
  <c r="I56" i="55"/>
  <c r="H56" i="55"/>
  <c r="G56" i="55"/>
  <c r="F56" i="55"/>
  <c r="E56" i="55"/>
  <c r="D56" i="55"/>
  <c r="C56" i="55"/>
  <c r="P55" i="55"/>
  <c r="O55" i="55"/>
  <c r="N55" i="55"/>
  <c r="M55" i="55"/>
  <c r="J55" i="55"/>
  <c r="I55" i="55"/>
  <c r="H55" i="55"/>
  <c r="G55" i="55"/>
  <c r="F55" i="55"/>
  <c r="E55" i="55"/>
  <c r="D55" i="55"/>
  <c r="C55" i="55"/>
  <c r="P54" i="55"/>
  <c r="O54" i="55"/>
  <c r="N54" i="55"/>
  <c r="M54" i="55"/>
  <c r="J54" i="55"/>
  <c r="I54" i="55"/>
  <c r="L54" i="55" s="1"/>
  <c r="H54" i="55"/>
  <c r="G54" i="55"/>
  <c r="F54" i="55"/>
  <c r="E54" i="55"/>
  <c r="D54" i="55"/>
  <c r="C54" i="55"/>
  <c r="P53" i="55"/>
  <c r="O53" i="55"/>
  <c r="N53" i="55"/>
  <c r="M53" i="55"/>
  <c r="J53" i="55"/>
  <c r="I53" i="55"/>
  <c r="H53" i="55"/>
  <c r="G53" i="55"/>
  <c r="F53" i="55"/>
  <c r="E53" i="55"/>
  <c r="D53" i="55"/>
  <c r="C53" i="55"/>
  <c r="P52" i="55"/>
  <c r="O52" i="55"/>
  <c r="N52" i="55"/>
  <c r="M52" i="55"/>
  <c r="J52" i="55"/>
  <c r="I52" i="55"/>
  <c r="H52" i="55"/>
  <c r="G52" i="55"/>
  <c r="F52" i="55"/>
  <c r="E52" i="55"/>
  <c r="D52" i="55"/>
  <c r="C52" i="55"/>
  <c r="P51" i="55"/>
  <c r="O51" i="55"/>
  <c r="N51" i="55"/>
  <c r="M51" i="55"/>
  <c r="J51" i="55"/>
  <c r="I51" i="55"/>
  <c r="H51" i="55"/>
  <c r="G51" i="55"/>
  <c r="F51" i="55"/>
  <c r="E51" i="55"/>
  <c r="D51" i="55"/>
  <c r="C51" i="55"/>
  <c r="P50" i="55"/>
  <c r="O50" i="55"/>
  <c r="N50" i="55"/>
  <c r="M50" i="55"/>
  <c r="J50" i="55"/>
  <c r="I50" i="55"/>
  <c r="H50" i="55"/>
  <c r="G50" i="55"/>
  <c r="F50" i="55"/>
  <c r="E50" i="55"/>
  <c r="D50" i="55"/>
  <c r="C50" i="55"/>
  <c r="C49" i="55"/>
  <c r="P49" i="55"/>
  <c r="O49" i="55"/>
  <c r="N49" i="55"/>
  <c r="M49" i="55"/>
  <c r="J49" i="55"/>
  <c r="I49" i="55"/>
  <c r="H49" i="55"/>
  <c r="G49" i="55"/>
  <c r="F49" i="55"/>
  <c r="E49" i="55"/>
  <c r="D49" i="55"/>
  <c r="P48" i="55"/>
  <c r="O48" i="55"/>
  <c r="N48" i="55"/>
  <c r="M48" i="55"/>
  <c r="J48" i="55"/>
  <c r="I48" i="55"/>
  <c r="K48" i="55" s="1"/>
  <c r="H48" i="55"/>
  <c r="G48" i="55"/>
  <c r="F48" i="55"/>
  <c r="E48" i="55"/>
  <c r="D48" i="55"/>
  <c r="C48" i="55"/>
  <c r="P47" i="55"/>
  <c r="O47" i="55"/>
  <c r="N47" i="55"/>
  <c r="M47" i="55"/>
  <c r="J47" i="55"/>
  <c r="I47" i="55"/>
  <c r="H47" i="55"/>
  <c r="G47" i="55"/>
  <c r="F47" i="55"/>
  <c r="E47" i="55"/>
  <c r="D47" i="55"/>
  <c r="C47" i="55"/>
  <c r="L47" i="55"/>
  <c r="P46" i="55"/>
  <c r="O46" i="55"/>
  <c r="N46" i="55"/>
  <c r="M46" i="55"/>
  <c r="J46" i="55"/>
  <c r="I46" i="55"/>
  <c r="K46" i="55" s="1"/>
  <c r="H46" i="55"/>
  <c r="G46" i="55"/>
  <c r="F46" i="55"/>
  <c r="E46" i="55"/>
  <c r="D46" i="55"/>
  <c r="C46" i="55"/>
  <c r="P45" i="55"/>
  <c r="O45" i="55"/>
  <c r="N45" i="55"/>
  <c r="M45" i="55"/>
  <c r="J45" i="55"/>
  <c r="I45" i="55"/>
  <c r="L45" i="55" s="1"/>
  <c r="H45" i="55"/>
  <c r="G45" i="55"/>
  <c r="F45" i="55"/>
  <c r="E45" i="55"/>
  <c r="D45" i="55"/>
  <c r="C45" i="55"/>
  <c r="P44" i="55"/>
  <c r="O44" i="55"/>
  <c r="N44" i="55"/>
  <c r="M44" i="55"/>
  <c r="J44" i="55"/>
  <c r="I44" i="55"/>
  <c r="H44" i="55"/>
  <c r="G44" i="55"/>
  <c r="F44" i="55"/>
  <c r="E44" i="55"/>
  <c r="D44" i="55"/>
  <c r="C44" i="55"/>
  <c r="P43" i="55"/>
  <c r="O43" i="55"/>
  <c r="N43" i="55"/>
  <c r="M43" i="55"/>
  <c r="J43" i="55"/>
  <c r="I43" i="55"/>
  <c r="L43" i="55" s="1"/>
  <c r="H43" i="55"/>
  <c r="G43" i="55"/>
  <c r="F43" i="55"/>
  <c r="E43" i="55"/>
  <c r="D43" i="55"/>
  <c r="C43" i="55"/>
  <c r="P42" i="55"/>
  <c r="O42" i="55"/>
  <c r="N42" i="55"/>
  <c r="M42" i="55"/>
  <c r="J42" i="55"/>
  <c r="I42" i="55"/>
  <c r="H42" i="55"/>
  <c r="G42" i="55"/>
  <c r="F42" i="55"/>
  <c r="E42" i="55"/>
  <c r="D42" i="55"/>
  <c r="C42" i="55"/>
  <c r="P41" i="55"/>
  <c r="O41" i="55"/>
  <c r="N41" i="55"/>
  <c r="M41" i="55"/>
  <c r="J41" i="55"/>
  <c r="I41" i="55"/>
  <c r="H41" i="55"/>
  <c r="G41" i="55"/>
  <c r="F41" i="55"/>
  <c r="E41" i="55"/>
  <c r="D41" i="55"/>
  <c r="C41" i="55"/>
  <c r="P40" i="55"/>
  <c r="O40" i="55"/>
  <c r="N40" i="55"/>
  <c r="M40" i="55"/>
  <c r="J40" i="55"/>
  <c r="I40" i="55"/>
  <c r="H40" i="55"/>
  <c r="G40" i="55"/>
  <c r="F40" i="55"/>
  <c r="E40" i="55"/>
  <c r="D40" i="55"/>
  <c r="C40" i="55"/>
  <c r="P39" i="55"/>
  <c r="O39" i="55"/>
  <c r="N39" i="55"/>
  <c r="M39" i="55"/>
  <c r="J39" i="55"/>
  <c r="I39" i="55"/>
  <c r="K39" i="55" s="1"/>
  <c r="H39" i="55"/>
  <c r="G39" i="55"/>
  <c r="F39" i="55"/>
  <c r="E39" i="55"/>
  <c r="D39" i="55"/>
  <c r="C39" i="55"/>
  <c r="P38" i="55"/>
  <c r="O38" i="55"/>
  <c r="N38" i="55"/>
  <c r="M38" i="55"/>
  <c r="J38" i="55"/>
  <c r="I38" i="55"/>
  <c r="H38" i="55"/>
  <c r="G38" i="55"/>
  <c r="F38" i="55"/>
  <c r="E38" i="55"/>
  <c r="D38" i="55"/>
  <c r="C38" i="55"/>
  <c r="P37" i="55"/>
  <c r="O37" i="55"/>
  <c r="N37" i="55"/>
  <c r="M37" i="55"/>
  <c r="J37" i="55"/>
  <c r="I37" i="55"/>
  <c r="H37" i="55"/>
  <c r="G37" i="55"/>
  <c r="F37" i="55"/>
  <c r="E37" i="55"/>
  <c r="D37" i="55"/>
  <c r="C37" i="55"/>
  <c r="P36" i="55"/>
  <c r="O36" i="55"/>
  <c r="N36" i="55"/>
  <c r="M36" i="55"/>
  <c r="J36" i="55"/>
  <c r="I36" i="55"/>
  <c r="H36" i="55"/>
  <c r="G36" i="55"/>
  <c r="F36" i="55"/>
  <c r="E36" i="55"/>
  <c r="D36" i="55"/>
  <c r="C36" i="55"/>
  <c r="P35" i="55"/>
  <c r="O35" i="55"/>
  <c r="N35" i="55"/>
  <c r="M35" i="55"/>
  <c r="J35" i="55"/>
  <c r="I35" i="55"/>
  <c r="K35" i="55" s="1"/>
  <c r="H35" i="55"/>
  <c r="G35" i="55"/>
  <c r="F35" i="55"/>
  <c r="E35" i="55"/>
  <c r="D35" i="55"/>
  <c r="C35" i="55"/>
  <c r="G34" i="55"/>
  <c r="F34" i="55"/>
  <c r="E34" i="55"/>
  <c r="D34" i="55"/>
  <c r="C34" i="55"/>
  <c r="P34" i="55"/>
  <c r="O34" i="55"/>
  <c r="N34" i="55"/>
  <c r="M34" i="55"/>
  <c r="J34" i="55"/>
  <c r="I34" i="55"/>
  <c r="H34" i="55"/>
  <c r="P33" i="55"/>
  <c r="O33" i="55"/>
  <c r="N33" i="55"/>
  <c r="M33" i="55"/>
  <c r="J33" i="55"/>
  <c r="I33" i="55"/>
  <c r="L33" i="55" s="1"/>
  <c r="H33" i="55"/>
  <c r="F33" i="55"/>
  <c r="E33" i="55"/>
  <c r="D33" i="55"/>
  <c r="C33" i="55"/>
  <c r="P32" i="55"/>
  <c r="O32" i="55"/>
  <c r="N32" i="55"/>
  <c r="M32" i="55"/>
  <c r="J32" i="55"/>
  <c r="I32" i="55"/>
  <c r="H32" i="55"/>
  <c r="G32" i="55"/>
  <c r="F32" i="55"/>
  <c r="E32" i="55"/>
  <c r="D32" i="55"/>
  <c r="C32" i="55"/>
  <c r="P31" i="55"/>
  <c r="O31" i="55"/>
  <c r="N31" i="55"/>
  <c r="M31" i="55"/>
  <c r="J31" i="55"/>
  <c r="I31" i="55"/>
  <c r="H31" i="55"/>
  <c r="G31" i="55"/>
  <c r="F31" i="55"/>
  <c r="E31" i="55"/>
  <c r="D31" i="55"/>
  <c r="C31" i="55"/>
  <c r="P30" i="55"/>
  <c r="O30" i="55"/>
  <c r="N30" i="55"/>
  <c r="M30" i="55"/>
  <c r="J30" i="55"/>
  <c r="I30" i="55"/>
  <c r="H30" i="55"/>
  <c r="G30" i="55"/>
  <c r="F30" i="55"/>
  <c r="E30" i="55"/>
  <c r="D30" i="55"/>
  <c r="C30" i="55"/>
  <c r="P29" i="55"/>
  <c r="O29" i="55"/>
  <c r="N29" i="55"/>
  <c r="M29" i="55"/>
  <c r="J29" i="55"/>
  <c r="I29" i="55"/>
  <c r="H29" i="55"/>
  <c r="G29" i="55"/>
  <c r="F29" i="55"/>
  <c r="E29" i="55"/>
  <c r="D29" i="55"/>
  <c r="C29" i="55"/>
  <c r="P28" i="55"/>
  <c r="O28" i="55"/>
  <c r="N28" i="55"/>
  <c r="M28" i="55"/>
  <c r="J28" i="55"/>
  <c r="I28" i="55"/>
  <c r="H28" i="55"/>
  <c r="G28" i="55"/>
  <c r="F28" i="55"/>
  <c r="E28" i="55"/>
  <c r="D28" i="55"/>
  <c r="C28" i="55"/>
  <c r="P27" i="55"/>
  <c r="O27" i="55"/>
  <c r="N27" i="55"/>
  <c r="M27" i="55"/>
  <c r="J27" i="55"/>
  <c r="I27" i="55"/>
  <c r="H27" i="55"/>
  <c r="G27" i="55"/>
  <c r="F27" i="55"/>
  <c r="E27" i="55"/>
  <c r="D27" i="55"/>
  <c r="C27" i="55"/>
  <c r="P26" i="55"/>
  <c r="O26" i="55"/>
  <c r="N26" i="55"/>
  <c r="M26" i="55"/>
  <c r="J26" i="55"/>
  <c r="I26" i="55"/>
  <c r="H26" i="55"/>
  <c r="G26" i="55"/>
  <c r="F26" i="55"/>
  <c r="E26" i="55"/>
  <c r="D26" i="55"/>
  <c r="C26" i="55"/>
  <c r="P25" i="55"/>
  <c r="O25" i="55"/>
  <c r="N25" i="55"/>
  <c r="M25" i="55"/>
  <c r="J25" i="55"/>
  <c r="I25" i="55"/>
  <c r="H25" i="55"/>
  <c r="G25" i="55"/>
  <c r="F25" i="55"/>
  <c r="E25" i="55"/>
  <c r="D25" i="55"/>
  <c r="C25" i="55"/>
  <c r="P24" i="55"/>
  <c r="O24" i="55"/>
  <c r="N24" i="55"/>
  <c r="M24" i="55"/>
  <c r="J24" i="55"/>
  <c r="I24" i="55"/>
  <c r="H24" i="55"/>
  <c r="G24" i="55"/>
  <c r="F24" i="55"/>
  <c r="E24" i="55"/>
  <c r="D24" i="55"/>
  <c r="C24" i="55"/>
  <c r="P23" i="55"/>
  <c r="O23" i="55"/>
  <c r="N23" i="55"/>
  <c r="M23" i="55"/>
  <c r="J23" i="55"/>
  <c r="I23" i="55"/>
  <c r="H23" i="55"/>
  <c r="G23" i="55"/>
  <c r="F23" i="55"/>
  <c r="E23" i="55"/>
  <c r="D23" i="55"/>
  <c r="C23" i="55"/>
  <c r="P22" i="55"/>
  <c r="O22" i="55"/>
  <c r="N22" i="55"/>
  <c r="M22" i="55"/>
  <c r="J22" i="55"/>
  <c r="I22" i="55"/>
  <c r="L22" i="55" s="1"/>
  <c r="H22" i="55"/>
  <c r="G22" i="55"/>
  <c r="F22" i="55"/>
  <c r="E22" i="55"/>
  <c r="D22" i="55"/>
  <c r="C22" i="55"/>
  <c r="P21" i="55"/>
  <c r="O21" i="55"/>
  <c r="N21" i="55"/>
  <c r="M21" i="55"/>
  <c r="J21" i="55"/>
  <c r="I21" i="55"/>
  <c r="H21" i="55"/>
  <c r="G21" i="55"/>
  <c r="F21" i="55"/>
  <c r="E21" i="55"/>
  <c r="D21" i="55"/>
  <c r="C21" i="55"/>
  <c r="P20" i="55"/>
  <c r="O20" i="55"/>
  <c r="N20" i="55"/>
  <c r="M20" i="55"/>
  <c r="J20" i="55"/>
  <c r="I20" i="55"/>
  <c r="H20" i="55"/>
  <c r="G20" i="55"/>
  <c r="F20" i="55"/>
  <c r="E20" i="55"/>
  <c r="D20" i="55"/>
  <c r="C20" i="55"/>
  <c r="L57" i="55" l="1"/>
  <c r="L50" i="55"/>
  <c r="L27" i="55"/>
  <c r="K31" i="55"/>
  <c r="K49" i="55"/>
  <c r="L51" i="55"/>
  <c r="K53" i="55"/>
  <c r="L55" i="55"/>
  <c r="K31" i="59"/>
  <c r="K63" i="59"/>
  <c r="K27" i="59"/>
  <c r="L35" i="59"/>
  <c r="L43" i="59"/>
  <c r="K51" i="59"/>
  <c r="K59" i="59"/>
  <c r="K50" i="59"/>
  <c r="L29" i="59"/>
  <c r="L61" i="59"/>
  <c r="K35" i="59"/>
  <c r="K38" i="59"/>
  <c r="L45" i="59"/>
  <c r="L27" i="59"/>
  <c r="K46" i="59"/>
  <c r="L53" i="59"/>
  <c r="L59" i="59"/>
  <c r="L21" i="59"/>
  <c r="K54" i="59"/>
  <c r="K10" i="59"/>
  <c r="K25" i="59"/>
  <c r="K33" i="59"/>
  <c r="K41" i="59"/>
  <c r="K49" i="59"/>
  <c r="K57" i="59"/>
  <c r="K65" i="59"/>
  <c r="L25" i="59"/>
  <c r="K52" i="59"/>
  <c r="K45" i="59"/>
  <c r="J17" i="59"/>
  <c r="L17" i="59" s="1"/>
  <c r="L43" i="58"/>
  <c r="L27" i="58"/>
  <c r="L35" i="58"/>
  <c r="L28" i="58"/>
  <c r="L36" i="58"/>
  <c r="K29" i="58"/>
  <c r="L45" i="58"/>
  <c r="K35" i="58"/>
  <c r="K21" i="58"/>
  <c r="L22" i="58"/>
  <c r="L38" i="58"/>
  <c r="L58" i="58"/>
  <c r="L64" i="58"/>
  <c r="K43" i="58"/>
  <c r="K47" i="58"/>
  <c r="K51" i="58"/>
  <c r="K55" i="58"/>
  <c r="K59" i="58"/>
  <c r="K44" i="58"/>
  <c r="K48" i="58"/>
  <c r="K52" i="58"/>
  <c r="K56" i="58"/>
  <c r="K60" i="58"/>
  <c r="L46" i="58"/>
  <c r="L20" i="58"/>
  <c r="L21" i="58"/>
  <c r="L24" i="58"/>
  <c r="L25" i="58"/>
  <c r="L29" i="58"/>
  <c r="L33" i="58"/>
  <c r="L37" i="58"/>
  <c r="L41" i="58"/>
  <c r="L49" i="58"/>
  <c r="K65" i="58"/>
  <c r="L42" i="58"/>
  <c r="L54" i="58"/>
  <c r="L26" i="58"/>
  <c r="L30" i="58"/>
  <c r="L34" i="58"/>
  <c r="L50" i="58"/>
  <c r="L62" i="58"/>
  <c r="L27" i="57"/>
  <c r="L51" i="57"/>
  <c r="L59" i="57"/>
  <c r="K35" i="57"/>
  <c r="L43" i="57"/>
  <c r="L62" i="57"/>
  <c r="L38" i="57"/>
  <c r="K45" i="57"/>
  <c r="L32" i="57"/>
  <c r="K46" i="57"/>
  <c r="L53" i="57"/>
  <c r="K60" i="57"/>
  <c r="L66" i="57"/>
  <c r="K38" i="57"/>
  <c r="L50" i="57"/>
  <c r="L56" i="57"/>
  <c r="K65" i="57"/>
  <c r="L20" i="57"/>
  <c r="K28" i="57"/>
  <c r="K36" i="57"/>
  <c r="L44" i="57"/>
  <c r="K52" i="57"/>
  <c r="L60" i="57"/>
  <c r="L29" i="57"/>
  <c r="L37" i="57"/>
  <c r="L61" i="57"/>
  <c r="L23" i="57"/>
  <c r="L35" i="57"/>
  <c r="L22" i="57"/>
  <c r="K30" i="57"/>
  <c r="L46" i="57"/>
  <c r="L54" i="57"/>
  <c r="K62" i="57"/>
  <c r="L48" i="57"/>
  <c r="L57" i="57"/>
  <c r="L63" i="57"/>
  <c r="L39" i="57"/>
  <c r="L24" i="57"/>
  <c r="K11" i="57"/>
  <c r="L58" i="57"/>
  <c r="L64" i="57"/>
  <c r="L34" i="57"/>
  <c r="L40" i="57"/>
  <c r="K10" i="57"/>
  <c r="L36" i="57"/>
  <c r="K51" i="57"/>
  <c r="K22" i="57"/>
  <c r="K27" i="57"/>
  <c r="K29" i="57"/>
  <c r="K39" i="57"/>
  <c r="K54" i="57"/>
  <c r="K59" i="57"/>
  <c r="K61" i="57"/>
  <c r="K43" i="57"/>
  <c r="K44" i="57"/>
  <c r="K53" i="57"/>
  <c r="K37" i="57"/>
  <c r="K47" i="57"/>
  <c r="K21" i="57"/>
  <c r="L21" i="57"/>
  <c r="K42" i="57"/>
  <c r="K25" i="57"/>
  <c r="K33" i="57"/>
  <c r="K41" i="57"/>
  <c r="K49" i="57"/>
  <c r="K57" i="57"/>
  <c r="L37" i="56"/>
  <c r="L61" i="56"/>
  <c r="K35" i="56"/>
  <c r="L51" i="56"/>
  <c r="K43" i="56"/>
  <c r="L59" i="56"/>
  <c r="K23" i="56"/>
  <c r="L65" i="56"/>
  <c r="L28" i="56"/>
  <c r="L36" i="56"/>
  <c r="L60" i="56"/>
  <c r="L33" i="56"/>
  <c r="L57" i="56"/>
  <c r="K22" i="56"/>
  <c r="K30" i="56"/>
  <c r="K38" i="56"/>
  <c r="L46" i="56"/>
  <c r="K11" i="56"/>
  <c r="S10" i="56" s="1"/>
  <c r="L53" i="56"/>
  <c r="L45" i="56"/>
  <c r="L49" i="56"/>
  <c r="L25" i="56"/>
  <c r="L64" i="56"/>
  <c r="K52" i="56"/>
  <c r="L27" i="56"/>
  <c r="L35" i="56"/>
  <c r="K37" i="56"/>
  <c r="L43" i="56"/>
  <c r="K45" i="56"/>
  <c r="K51" i="56"/>
  <c r="K27" i="56"/>
  <c r="K29" i="56"/>
  <c r="K60" i="56"/>
  <c r="K53" i="56"/>
  <c r="K59" i="56"/>
  <c r="K21" i="56"/>
  <c r="L20" i="56"/>
  <c r="K28" i="56"/>
  <c r="K61" i="56"/>
  <c r="K10" i="56"/>
  <c r="K26" i="56"/>
  <c r="K46" i="56"/>
  <c r="L22" i="56"/>
  <c r="L30" i="56"/>
  <c r="L34" i="56"/>
  <c r="L38" i="56"/>
  <c r="L42" i="56"/>
  <c r="L50" i="56"/>
  <c r="L54" i="56"/>
  <c r="L58" i="56"/>
  <c r="L62" i="56"/>
  <c r="L66" i="56"/>
  <c r="L21" i="56"/>
  <c r="K20" i="56"/>
  <c r="K24" i="56"/>
  <c r="K32" i="56"/>
  <c r="K44" i="56"/>
  <c r="K56" i="56"/>
  <c r="K51" i="55"/>
  <c r="L48" i="55"/>
  <c r="K41" i="55"/>
  <c r="L46" i="55"/>
  <c r="K58" i="55"/>
  <c r="K66" i="55"/>
  <c r="K63" i="55"/>
  <c r="K59" i="55"/>
  <c r="L56" i="55"/>
  <c r="L64" i="55"/>
  <c r="K45" i="55"/>
  <c r="L36" i="55"/>
  <c r="L44" i="55"/>
  <c r="K47" i="55"/>
  <c r="L49" i="55"/>
  <c r="K50" i="55"/>
  <c r="L53" i="55"/>
  <c r="K55" i="55"/>
  <c r="K60" i="55"/>
  <c r="L65" i="55"/>
  <c r="L52" i="55"/>
  <c r="K65" i="55"/>
  <c r="K64" i="55"/>
  <c r="K62" i="55"/>
  <c r="L59" i="55"/>
  <c r="K56" i="55"/>
  <c r="K54" i="55"/>
  <c r="K52" i="55"/>
  <c r="K44" i="55"/>
  <c r="K43" i="55"/>
  <c r="K26" i="55"/>
  <c r="K21" i="55"/>
  <c r="L34" i="55"/>
  <c r="K23" i="55"/>
  <c r="L25" i="55"/>
  <c r="K28" i="55"/>
  <c r="L30" i="55"/>
  <c r="L32" i="55"/>
  <c r="K38" i="55"/>
  <c r="K40" i="55"/>
  <c r="L31" i="55"/>
  <c r="L28" i="55"/>
  <c r="L21" i="55"/>
  <c r="K36" i="55"/>
  <c r="K24" i="55"/>
  <c r="L26" i="55"/>
  <c r="K42" i="55"/>
  <c r="L38" i="55"/>
  <c r="K37" i="55"/>
  <c r="K11" i="55"/>
  <c r="S10" i="55" s="1"/>
  <c r="L24" i="55"/>
  <c r="L29" i="55"/>
  <c r="L40" i="55"/>
  <c r="L23" i="55"/>
  <c r="L39" i="55"/>
  <c r="L42" i="55"/>
  <c r="K34" i="55"/>
  <c r="K22" i="55"/>
  <c r="K30" i="55"/>
  <c r="L35" i="55"/>
  <c r="L41" i="55"/>
  <c r="K27" i="55"/>
  <c r="L37" i="55"/>
  <c r="K33" i="55"/>
  <c r="K32" i="55"/>
  <c r="K29" i="55"/>
  <c r="K25" i="55"/>
  <c r="K20" i="55"/>
  <c r="L20" i="55"/>
  <c r="K10" i="55"/>
  <c r="Q11" i="55" s="1"/>
  <c r="Q13" i="55" s="1"/>
  <c r="K17" i="59" l="1"/>
  <c r="K11" i="59"/>
  <c r="Q11" i="59"/>
  <c r="Q13" i="59" s="1"/>
  <c r="L17" i="58"/>
  <c r="K10" i="58"/>
  <c r="K11" i="58"/>
  <c r="K17" i="58"/>
  <c r="K17" i="57"/>
  <c r="L17" i="57"/>
  <c r="K13" i="57"/>
  <c r="Q11" i="57"/>
  <c r="Q13" i="57" s="1"/>
  <c r="S10" i="57"/>
  <c r="M11" i="57"/>
  <c r="L17" i="56"/>
  <c r="K17" i="56"/>
  <c r="M11" i="56"/>
  <c r="K13" i="56"/>
  <c r="Q11" i="56"/>
  <c r="Q13" i="56" s="1"/>
  <c r="M11" i="55"/>
  <c r="K13" i="55"/>
  <c r="K17" i="55"/>
  <c r="M11" i="59" l="1"/>
  <c r="S10" i="59"/>
  <c r="K13" i="59"/>
  <c r="M11" i="58"/>
  <c r="S10" i="58"/>
  <c r="K13" i="58"/>
  <c r="Q11" i="58"/>
  <c r="Q13" i="58" s="1"/>
  <c r="AC74" i="51"/>
  <c r="AQ54" i="51"/>
  <c r="AN54" i="51"/>
  <c r="AI54" i="51"/>
  <c r="AF54" i="51"/>
  <c r="AB54" i="51"/>
  <c r="AA54" i="51"/>
  <c r="X54" i="51"/>
  <c r="T54" i="51"/>
  <c r="S54" i="51"/>
  <c r="P54" i="51"/>
  <c r="K54" i="51"/>
  <c r="H54" i="51"/>
  <c r="L54" i="51" s="1"/>
  <c r="AQ53" i="51"/>
  <c r="AN53" i="51"/>
  <c r="AI53" i="51"/>
  <c r="AF53" i="51"/>
  <c r="AA53" i="51"/>
  <c r="AB53" i="51" s="1"/>
  <c r="X53" i="51"/>
  <c r="S53" i="51"/>
  <c r="T53" i="51" s="1"/>
  <c r="P53" i="51"/>
  <c r="K53" i="51"/>
  <c r="H53" i="51"/>
  <c r="L53" i="51" s="1"/>
  <c r="AQ52" i="51"/>
  <c r="AN52" i="51"/>
  <c r="AI52" i="51"/>
  <c r="AF52" i="51"/>
  <c r="AA52" i="51"/>
  <c r="X52" i="51"/>
  <c r="AB52" i="51" s="1"/>
  <c r="S52" i="51"/>
  <c r="P52" i="51"/>
  <c r="T52" i="51" s="1"/>
  <c r="L52" i="51"/>
  <c r="K52" i="51"/>
  <c r="H52" i="51"/>
  <c r="AQ51" i="51"/>
  <c r="AR51" i="51" s="1"/>
  <c r="AN51" i="51"/>
  <c r="AI51" i="51"/>
  <c r="AJ51" i="51" s="1"/>
  <c r="AF51" i="51"/>
  <c r="AA51" i="51"/>
  <c r="AB51" i="51" s="1"/>
  <c r="X51" i="51"/>
  <c r="T51" i="51"/>
  <c r="S51" i="51"/>
  <c r="P51" i="51"/>
  <c r="L51" i="51"/>
  <c r="K51" i="51"/>
  <c r="H51" i="51"/>
  <c r="AR50" i="51"/>
  <c r="AJ50" i="51"/>
  <c r="AB50" i="51"/>
  <c r="T50" i="51"/>
  <c r="L50" i="51"/>
  <c r="AR49" i="51"/>
  <c r="AJ49" i="51"/>
  <c r="AB49" i="51"/>
  <c r="T49" i="51"/>
  <c r="L49" i="51"/>
  <c r="AR48" i="51"/>
  <c r="AJ48" i="51"/>
  <c r="AB48" i="51"/>
  <c r="T48" i="51"/>
  <c r="L48" i="51"/>
  <c r="AR47" i="51"/>
  <c r="AJ47" i="51"/>
  <c r="AB47" i="51"/>
  <c r="T47" i="51"/>
  <c r="L47" i="51"/>
  <c r="AR46" i="51"/>
  <c r="AJ46" i="51"/>
  <c r="AB46" i="51"/>
  <c r="T46" i="51"/>
  <c r="L46" i="51"/>
  <c r="AR45" i="51"/>
  <c r="AJ45" i="51"/>
  <c r="AB45" i="51"/>
  <c r="T45" i="51"/>
  <c r="L45" i="51"/>
  <c r="AR44" i="51"/>
  <c r="AJ44" i="51"/>
  <c r="AB44" i="51"/>
  <c r="T44" i="51"/>
  <c r="L44" i="51"/>
  <c r="AR43" i="51"/>
  <c r="AJ43" i="51"/>
  <c r="AB43" i="51"/>
  <c r="T43" i="51"/>
  <c r="L43" i="51"/>
  <c r="AR42" i="51"/>
  <c r="AJ42" i="51"/>
  <c r="AB42" i="51"/>
  <c r="T42" i="51"/>
  <c r="L42" i="51"/>
  <c r="AR41" i="51"/>
  <c r="AJ41" i="51"/>
  <c r="AB41" i="51"/>
  <c r="T41" i="51"/>
  <c r="L41" i="51"/>
  <c r="AR40" i="51"/>
  <c r="AJ40" i="51"/>
  <c r="AB40" i="51"/>
  <c r="T40" i="51"/>
  <c r="L40" i="51"/>
  <c r="AR39" i="51"/>
  <c r="AJ39" i="51"/>
  <c r="AB39" i="51"/>
  <c r="T39" i="51"/>
  <c r="L39" i="51"/>
  <c r="AR38" i="51"/>
  <c r="AJ38" i="51"/>
  <c r="AB38" i="51"/>
  <c r="T38" i="51"/>
  <c r="L38" i="51"/>
  <c r="AR37" i="51"/>
  <c r="AJ37" i="51"/>
  <c r="AB37" i="51"/>
  <c r="T37" i="51"/>
  <c r="L37" i="51"/>
  <c r="AR36" i="51"/>
  <c r="AJ36" i="51"/>
  <c r="AB36" i="51"/>
  <c r="T36" i="51"/>
  <c r="L36" i="51"/>
  <c r="AC74" i="50"/>
  <c r="AQ54" i="50"/>
  <c r="AN54" i="50"/>
  <c r="AI54" i="50"/>
  <c r="AF54" i="50"/>
  <c r="AB54" i="50"/>
  <c r="AA54" i="50"/>
  <c r="X54" i="50"/>
  <c r="T54" i="50"/>
  <c r="S54" i="50"/>
  <c r="P54" i="50"/>
  <c r="K54" i="50"/>
  <c r="H54" i="50"/>
  <c r="L54" i="50" s="1"/>
  <c r="AQ53" i="50"/>
  <c r="AN53" i="50"/>
  <c r="AI53" i="50"/>
  <c r="AF53" i="50"/>
  <c r="AA53" i="50"/>
  <c r="X53" i="50"/>
  <c r="AB53" i="50" s="1"/>
  <c r="S53" i="50"/>
  <c r="T53" i="50" s="1"/>
  <c r="P53" i="50"/>
  <c r="K53" i="50"/>
  <c r="H53" i="50"/>
  <c r="L53" i="50" s="1"/>
  <c r="AQ52" i="50"/>
  <c r="AN52" i="50"/>
  <c r="AI52" i="50"/>
  <c r="AF52" i="50"/>
  <c r="AA52" i="50"/>
  <c r="X52" i="50"/>
  <c r="AB52" i="50" s="1"/>
  <c r="S52" i="50"/>
  <c r="P52" i="50"/>
  <c r="T52" i="50" s="1"/>
  <c r="K52" i="50"/>
  <c r="H52" i="50"/>
  <c r="L52" i="50" s="1"/>
  <c r="AQ51" i="50"/>
  <c r="AN51" i="50"/>
  <c r="AR51" i="50" s="1"/>
  <c r="AI51" i="50"/>
  <c r="AJ51" i="50" s="1"/>
  <c r="AF51" i="50"/>
  <c r="AA51" i="50"/>
  <c r="AB51" i="50" s="1"/>
  <c r="X51" i="50"/>
  <c r="T51" i="50"/>
  <c r="S51" i="50"/>
  <c r="P51" i="50"/>
  <c r="L51" i="50"/>
  <c r="K51" i="50"/>
  <c r="H51" i="50"/>
  <c r="AR50" i="50"/>
  <c r="AJ50" i="50"/>
  <c r="AB50" i="50"/>
  <c r="T50" i="50"/>
  <c r="L50" i="50"/>
  <c r="AR49" i="50"/>
  <c r="AJ49" i="50"/>
  <c r="AB49" i="50"/>
  <c r="T49" i="50"/>
  <c r="L49" i="50"/>
  <c r="AR48" i="50"/>
  <c r="AJ48" i="50"/>
  <c r="AB48" i="50"/>
  <c r="T48" i="50"/>
  <c r="L48" i="50"/>
  <c r="AR47" i="50"/>
  <c r="AJ47" i="50"/>
  <c r="AB47" i="50"/>
  <c r="T47" i="50"/>
  <c r="L47" i="50"/>
  <c r="AR46" i="50"/>
  <c r="AJ46" i="50"/>
  <c r="AB46" i="50"/>
  <c r="T46" i="50"/>
  <c r="L46" i="50"/>
  <c r="AR45" i="50"/>
  <c r="AJ45" i="50"/>
  <c r="AB45" i="50"/>
  <c r="T45" i="50"/>
  <c r="L45" i="50"/>
  <c r="AR44" i="50"/>
  <c r="AJ44" i="50"/>
  <c r="AB44" i="50"/>
  <c r="T44" i="50"/>
  <c r="L44" i="50"/>
  <c r="AR43" i="50"/>
  <c r="AJ43" i="50"/>
  <c r="AB43" i="50"/>
  <c r="T43" i="50"/>
  <c r="L43" i="50"/>
  <c r="AR42" i="50"/>
  <c r="AJ42" i="50"/>
  <c r="AB42" i="50"/>
  <c r="T42" i="50"/>
  <c r="L42" i="50"/>
  <c r="AR41" i="50"/>
  <c r="AJ41" i="50"/>
  <c r="AB41" i="50"/>
  <c r="T41" i="50"/>
  <c r="L41" i="50"/>
  <c r="AR40" i="50"/>
  <c r="AJ40" i="50"/>
  <c r="AB40" i="50"/>
  <c r="T40" i="50"/>
  <c r="L40" i="50"/>
  <c r="AR39" i="50"/>
  <c r="AJ39" i="50"/>
  <c r="AB39" i="50"/>
  <c r="T39" i="50"/>
  <c r="L39" i="50"/>
  <c r="AR38" i="50"/>
  <c r="AJ38" i="50"/>
  <c r="AB38" i="50"/>
  <c r="T38" i="50"/>
  <c r="L38" i="50"/>
  <c r="AR37" i="50"/>
  <c r="AJ37" i="50"/>
  <c r="AB37" i="50"/>
  <c r="T37" i="50"/>
  <c r="L37" i="50"/>
  <c r="AR36" i="50"/>
  <c r="AJ36" i="50"/>
  <c r="AB36" i="50"/>
  <c r="T36" i="50"/>
  <c r="L36" i="50"/>
  <c r="AC74" i="49"/>
  <c r="AQ54" i="49"/>
  <c r="AN54" i="49"/>
  <c r="AI54" i="49"/>
  <c r="AF54" i="49"/>
  <c r="AB54" i="49"/>
  <c r="AA54" i="49"/>
  <c r="X54" i="49"/>
  <c r="T54" i="49"/>
  <c r="S54" i="49"/>
  <c r="P54" i="49"/>
  <c r="K54" i="49"/>
  <c r="H54" i="49"/>
  <c r="L54" i="49" s="1"/>
  <c r="AQ53" i="49"/>
  <c r="AN53" i="49"/>
  <c r="AI53" i="49"/>
  <c r="AF53" i="49"/>
  <c r="AA53" i="49"/>
  <c r="AB53" i="49" s="1"/>
  <c r="X53" i="49"/>
  <c r="S53" i="49"/>
  <c r="P53" i="49"/>
  <c r="T53" i="49" s="1"/>
  <c r="K53" i="49"/>
  <c r="H53" i="49"/>
  <c r="L53" i="49" s="1"/>
  <c r="AQ52" i="49"/>
  <c r="AN52" i="49"/>
  <c r="AI52" i="49"/>
  <c r="AF52" i="49"/>
  <c r="AA52" i="49"/>
  <c r="X52" i="49"/>
  <c r="AB52" i="49" s="1"/>
  <c r="S52" i="49"/>
  <c r="P52" i="49"/>
  <c r="T52" i="49" s="1"/>
  <c r="K52" i="49"/>
  <c r="H52" i="49"/>
  <c r="L52" i="49" s="1"/>
  <c r="AQ51" i="49"/>
  <c r="AR51" i="49" s="1"/>
  <c r="AN51" i="49"/>
  <c r="AI51" i="49"/>
  <c r="AF51" i="49"/>
  <c r="AJ51" i="49" s="1"/>
  <c r="AA51" i="49"/>
  <c r="AB51" i="49" s="1"/>
  <c r="X51" i="49"/>
  <c r="T51" i="49"/>
  <c r="S51" i="49"/>
  <c r="P51" i="49"/>
  <c r="K51" i="49"/>
  <c r="L51" i="49" s="1"/>
  <c r="H51" i="49"/>
  <c r="AR50" i="49"/>
  <c r="AJ50" i="49"/>
  <c r="AB50" i="49"/>
  <c r="T50" i="49"/>
  <c r="L50" i="49"/>
  <c r="AR49" i="49"/>
  <c r="AJ49" i="49"/>
  <c r="AB49" i="49"/>
  <c r="T49" i="49"/>
  <c r="L49" i="49"/>
  <c r="AR48" i="49"/>
  <c r="AJ48" i="49"/>
  <c r="AB48" i="49"/>
  <c r="T48" i="49"/>
  <c r="L48" i="49"/>
  <c r="AR47" i="49"/>
  <c r="AJ47" i="49"/>
  <c r="AB47" i="49"/>
  <c r="T47" i="49"/>
  <c r="L47" i="49"/>
  <c r="AR46" i="49"/>
  <c r="AJ46" i="49"/>
  <c r="AB46" i="49"/>
  <c r="T46" i="49"/>
  <c r="L46" i="49"/>
  <c r="AR45" i="49"/>
  <c r="AJ45" i="49"/>
  <c r="AB45" i="49"/>
  <c r="T45" i="49"/>
  <c r="L45" i="49"/>
  <c r="AR44" i="49"/>
  <c r="AJ44" i="49"/>
  <c r="AB44" i="49"/>
  <c r="T44" i="49"/>
  <c r="L44" i="49"/>
  <c r="AR43" i="49"/>
  <c r="AJ43" i="49"/>
  <c r="AB43" i="49"/>
  <c r="T43" i="49"/>
  <c r="L43" i="49"/>
  <c r="AR42" i="49"/>
  <c r="AJ42" i="49"/>
  <c r="AB42" i="49"/>
  <c r="T42" i="49"/>
  <c r="L42" i="49"/>
  <c r="AR41" i="49"/>
  <c r="AJ41" i="49"/>
  <c r="AB41" i="49"/>
  <c r="T41" i="49"/>
  <c r="L41" i="49"/>
  <c r="AR40" i="49"/>
  <c r="AJ40" i="49"/>
  <c r="AB40" i="49"/>
  <c r="T40" i="49"/>
  <c r="L40" i="49"/>
  <c r="AR39" i="49"/>
  <c r="AJ39" i="49"/>
  <c r="AB39" i="49"/>
  <c r="T39" i="49"/>
  <c r="L39" i="49"/>
  <c r="AR38" i="49"/>
  <c r="AJ38" i="49"/>
  <c r="AB38" i="49"/>
  <c r="T38" i="49"/>
  <c r="L38" i="49"/>
  <c r="AR37" i="49"/>
  <c r="AJ37" i="49"/>
  <c r="AB37" i="49"/>
  <c r="T37" i="49"/>
  <c r="L37" i="49"/>
  <c r="AR36" i="49"/>
  <c r="AJ36" i="49"/>
  <c r="AB36" i="49"/>
  <c r="T36" i="49"/>
  <c r="L36" i="49"/>
  <c r="AC74" i="48"/>
  <c r="AQ54" i="48"/>
  <c r="AN54" i="48"/>
  <c r="AI54" i="48"/>
  <c r="AF54" i="48"/>
  <c r="AB54" i="48"/>
  <c r="AA54" i="48"/>
  <c r="X54" i="48"/>
  <c r="S54" i="48"/>
  <c r="P54" i="48"/>
  <c r="T54" i="48" s="1"/>
  <c r="L54" i="48"/>
  <c r="K54" i="48"/>
  <c r="H54" i="48"/>
  <c r="AQ53" i="48"/>
  <c r="AN53" i="48"/>
  <c r="AI53" i="48"/>
  <c r="AF53" i="48"/>
  <c r="AB53" i="48"/>
  <c r="AA53" i="48"/>
  <c r="X53" i="48"/>
  <c r="S53" i="48"/>
  <c r="P53" i="48"/>
  <c r="T53" i="48" s="1"/>
  <c r="K53" i="48"/>
  <c r="L53" i="48" s="1"/>
  <c r="H53" i="48"/>
  <c r="AQ52" i="48"/>
  <c r="AN52" i="48"/>
  <c r="AI52" i="48"/>
  <c r="AF52" i="48"/>
  <c r="AB52" i="48"/>
  <c r="AA52" i="48"/>
  <c r="X52" i="48"/>
  <c r="S52" i="48"/>
  <c r="P52" i="48"/>
  <c r="T52" i="48" s="1"/>
  <c r="K52" i="48"/>
  <c r="H52" i="48"/>
  <c r="L52" i="48" s="1"/>
  <c r="AR51" i="48"/>
  <c r="AQ51" i="48"/>
  <c r="AN51" i="48"/>
  <c r="AI51" i="48"/>
  <c r="AF51" i="48"/>
  <c r="AJ51" i="48" s="1"/>
  <c r="AA51" i="48"/>
  <c r="AB51" i="48" s="1"/>
  <c r="X51" i="48"/>
  <c r="S51" i="48"/>
  <c r="P51" i="48"/>
  <c r="T51" i="48" s="1"/>
  <c r="K51" i="48"/>
  <c r="H51" i="48"/>
  <c r="L51" i="48" s="1"/>
  <c r="AR50" i="48"/>
  <c r="AJ50" i="48"/>
  <c r="AB50" i="48"/>
  <c r="T50" i="48"/>
  <c r="L50" i="48"/>
  <c r="AR49" i="48"/>
  <c r="AJ49" i="48"/>
  <c r="AB49" i="48"/>
  <c r="T49" i="48"/>
  <c r="L49" i="48"/>
  <c r="AR48" i="48"/>
  <c r="AJ48" i="48"/>
  <c r="AB48" i="48"/>
  <c r="T48" i="48"/>
  <c r="L48" i="48"/>
  <c r="AR47" i="48"/>
  <c r="AJ47" i="48"/>
  <c r="AB47" i="48"/>
  <c r="T47" i="48"/>
  <c r="L47" i="48"/>
  <c r="AR46" i="48"/>
  <c r="AJ46" i="48"/>
  <c r="AB46" i="48"/>
  <c r="T46" i="48"/>
  <c r="L46" i="48"/>
  <c r="AR45" i="48"/>
  <c r="AJ45" i="48"/>
  <c r="AB45" i="48"/>
  <c r="T45" i="48"/>
  <c r="L45" i="48"/>
  <c r="AR44" i="48"/>
  <c r="AJ44" i="48"/>
  <c r="AB44" i="48"/>
  <c r="T44" i="48"/>
  <c r="L44" i="48"/>
  <c r="AR43" i="48"/>
  <c r="AJ43" i="48"/>
  <c r="AB43" i="48"/>
  <c r="T43" i="48"/>
  <c r="L43" i="48"/>
  <c r="AR42" i="48"/>
  <c r="AJ42" i="48"/>
  <c r="AB42" i="48"/>
  <c r="T42" i="48"/>
  <c r="L42" i="48"/>
  <c r="AR41" i="48"/>
  <c r="AJ41" i="48"/>
  <c r="AB41" i="48"/>
  <c r="T41" i="48"/>
  <c r="L41" i="48"/>
  <c r="AR40" i="48"/>
  <c r="AJ40" i="48"/>
  <c r="AB40" i="48"/>
  <c r="T40" i="48"/>
  <c r="L40" i="48"/>
  <c r="AR39" i="48"/>
  <c r="AJ39" i="48"/>
  <c r="AB39" i="48"/>
  <c r="T39" i="48"/>
  <c r="L39" i="48"/>
  <c r="AR38" i="48"/>
  <c r="AJ38" i="48"/>
  <c r="AB38" i="48"/>
  <c r="T38" i="48"/>
  <c r="L38" i="48"/>
  <c r="AR37" i="48"/>
  <c r="AJ37" i="48"/>
  <c r="AB37" i="48"/>
  <c r="T37" i="48"/>
  <c r="L37" i="48"/>
  <c r="AR36" i="48"/>
  <c r="AJ36" i="48"/>
  <c r="AB36" i="48"/>
  <c r="T36" i="48"/>
  <c r="L36" i="48"/>
  <c r="AC74" i="47"/>
  <c r="AQ54" i="47"/>
  <c r="AN54" i="47"/>
  <c r="AI54" i="47"/>
  <c r="AF54" i="47"/>
  <c r="AB54" i="47"/>
  <c r="AA54" i="47"/>
  <c r="X54" i="47"/>
  <c r="T54" i="47"/>
  <c r="S54" i="47"/>
  <c r="P54" i="47"/>
  <c r="K54" i="47"/>
  <c r="H54" i="47"/>
  <c r="L54" i="47" s="1"/>
  <c r="AQ53" i="47"/>
  <c r="AN53" i="47"/>
  <c r="AI53" i="47"/>
  <c r="AF53" i="47"/>
  <c r="AA53" i="47"/>
  <c r="X53" i="47"/>
  <c r="AB53" i="47" s="1"/>
  <c r="S53" i="47"/>
  <c r="P53" i="47"/>
  <c r="T53" i="47" s="1"/>
  <c r="K53" i="47"/>
  <c r="H53" i="47"/>
  <c r="L53" i="47" s="1"/>
  <c r="AQ52" i="47"/>
  <c r="AN52" i="47"/>
  <c r="AI52" i="47"/>
  <c r="AF52" i="47"/>
  <c r="AA52" i="47"/>
  <c r="X52" i="47"/>
  <c r="AB52" i="47" s="1"/>
  <c r="S52" i="47"/>
  <c r="P52" i="47"/>
  <c r="T52" i="47" s="1"/>
  <c r="K52" i="47"/>
  <c r="H52" i="47"/>
  <c r="L52" i="47" s="1"/>
  <c r="AQ51" i="47"/>
  <c r="AN51" i="47"/>
  <c r="AR51" i="47" s="1"/>
  <c r="AI51" i="47"/>
  <c r="AF51" i="47"/>
  <c r="AJ51" i="47" s="1"/>
  <c r="AA51" i="47"/>
  <c r="AB51" i="47" s="1"/>
  <c r="X51" i="47"/>
  <c r="T51" i="47"/>
  <c r="S51" i="47"/>
  <c r="P51" i="47"/>
  <c r="L51" i="47"/>
  <c r="K51" i="47"/>
  <c r="H51" i="47"/>
  <c r="AR50" i="47"/>
  <c r="AJ50" i="47"/>
  <c r="AB50" i="47"/>
  <c r="T50" i="47"/>
  <c r="L50" i="47"/>
  <c r="AR49" i="47"/>
  <c r="AJ49" i="47"/>
  <c r="AB49" i="47"/>
  <c r="T49" i="47"/>
  <c r="L49" i="47"/>
  <c r="AR48" i="47"/>
  <c r="AJ48" i="47"/>
  <c r="AB48" i="47"/>
  <c r="T48" i="47"/>
  <c r="L48" i="47"/>
  <c r="AR47" i="47"/>
  <c r="AJ47" i="47"/>
  <c r="AB47" i="47"/>
  <c r="T47" i="47"/>
  <c r="L47" i="47"/>
  <c r="AR46" i="47"/>
  <c r="AJ46" i="47"/>
  <c r="AB46" i="47"/>
  <c r="T46" i="47"/>
  <c r="L46" i="47"/>
  <c r="AR45" i="47"/>
  <c r="AJ45" i="47"/>
  <c r="AB45" i="47"/>
  <c r="T45" i="47"/>
  <c r="L45" i="47"/>
  <c r="AR44" i="47"/>
  <c r="AJ44" i="47"/>
  <c r="AB44" i="47"/>
  <c r="T44" i="47"/>
  <c r="L44" i="47"/>
  <c r="AR43" i="47"/>
  <c r="AJ43" i="47"/>
  <c r="AB43" i="47"/>
  <c r="T43" i="47"/>
  <c r="L43" i="47"/>
  <c r="AR42" i="47"/>
  <c r="AJ42" i="47"/>
  <c r="AB42" i="47"/>
  <c r="T42" i="47"/>
  <c r="L42" i="47"/>
  <c r="AR41" i="47"/>
  <c r="AJ41" i="47"/>
  <c r="AB41" i="47"/>
  <c r="T41" i="47"/>
  <c r="L41" i="47"/>
  <c r="AR40" i="47"/>
  <c r="AJ40" i="47"/>
  <c r="AB40" i="47"/>
  <c r="T40" i="47"/>
  <c r="L40" i="47"/>
  <c r="AR39" i="47"/>
  <c r="AJ39" i="47"/>
  <c r="AB39" i="47"/>
  <c r="T39" i="47"/>
  <c r="L39" i="47"/>
  <c r="AR38" i="47"/>
  <c r="AJ38" i="47"/>
  <c r="AB38" i="47"/>
  <c r="T38" i="47"/>
  <c r="L38" i="47"/>
  <c r="AR37" i="47"/>
  <c r="AJ37" i="47"/>
  <c r="AB37" i="47"/>
  <c r="T37" i="47"/>
  <c r="L37" i="47"/>
  <c r="AR36" i="47"/>
  <c r="AJ36" i="47"/>
  <c r="AB36" i="47"/>
  <c r="T36" i="47"/>
  <c r="L36" i="47"/>
  <c r="AC74" i="46"/>
  <c r="AQ54" i="46"/>
  <c r="AN54" i="46"/>
  <c r="AI54" i="46"/>
  <c r="AF54" i="46"/>
  <c r="AB54" i="46"/>
  <c r="AA54" i="46"/>
  <c r="X54" i="46"/>
  <c r="S54" i="46"/>
  <c r="T54" i="46" s="1"/>
  <c r="P54" i="46"/>
  <c r="K54" i="46"/>
  <c r="H54" i="46"/>
  <c r="L54" i="46" s="1"/>
  <c r="AQ53" i="46"/>
  <c r="AN53" i="46"/>
  <c r="AI53" i="46"/>
  <c r="AF53" i="46"/>
  <c r="AA53" i="46"/>
  <c r="AB53" i="46" s="1"/>
  <c r="X53" i="46"/>
  <c r="S53" i="46"/>
  <c r="P53" i="46"/>
  <c r="T53" i="46" s="1"/>
  <c r="K53" i="46"/>
  <c r="H53" i="46"/>
  <c r="L53" i="46" s="1"/>
  <c r="AQ52" i="46"/>
  <c r="AN52" i="46"/>
  <c r="AI52" i="46"/>
  <c r="AF52" i="46"/>
  <c r="AA52" i="46"/>
  <c r="X52" i="46"/>
  <c r="AB52" i="46" s="1"/>
  <c r="S52" i="46"/>
  <c r="P52" i="46"/>
  <c r="T52" i="46" s="1"/>
  <c r="L52" i="46"/>
  <c r="K52" i="46"/>
  <c r="H52" i="46"/>
  <c r="AQ51" i="46"/>
  <c r="AR51" i="46" s="1"/>
  <c r="AN51" i="46"/>
  <c r="AI51" i="46"/>
  <c r="AF51" i="46"/>
  <c r="AJ51" i="46" s="1"/>
  <c r="AA51" i="46"/>
  <c r="AB51" i="46" s="1"/>
  <c r="X51" i="46"/>
  <c r="T51" i="46"/>
  <c r="S51" i="46"/>
  <c r="P51" i="46"/>
  <c r="K51" i="46"/>
  <c r="L51" i="46" s="1"/>
  <c r="H51" i="46"/>
  <c r="AR50" i="46"/>
  <c r="AJ50" i="46"/>
  <c r="AB50" i="46"/>
  <c r="T50" i="46"/>
  <c r="L50" i="46"/>
  <c r="AR49" i="46"/>
  <c r="AJ49" i="46"/>
  <c r="AB49" i="46"/>
  <c r="T49" i="46"/>
  <c r="L49" i="46"/>
  <c r="AR48" i="46"/>
  <c r="AJ48" i="46"/>
  <c r="AB48" i="46"/>
  <c r="T48" i="46"/>
  <c r="L48" i="46"/>
  <c r="AR47" i="46"/>
  <c r="AJ47" i="46"/>
  <c r="AB47" i="46"/>
  <c r="T47" i="46"/>
  <c r="L47" i="46"/>
  <c r="AR46" i="46"/>
  <c r="AJ46" i="46"/>
  <c r="AB46" i="46"/>
  <c r="T46" i="46"/>
  <c r="L46" i="46"/>
  <c r="AR45" i="46"/>
  <c r="AJ45" i="46"/>
  <c r="AB45" i="46"/>
  <c r="T45" i="46"/>
  <c r="L45" i="46"/>
  <c r="AR44" i="46"/>
  <c r="AJ44" i="46"/>
  <c r="AB44" i="46"/>
  <c r="T44" i="46"/>
  <c r="L44" i="46"/>
  <c r="AR43" i="46"/>
  <c r="AJ43" i="46"/>
  <c r="AB43" i="46"/>
  <c r="T43" i="46"/>
  <c r="L43" i="46"/>
  <c r="AR42" i="46"/>
  <c r="AJ42" i="46"/>
  <c r="AB42" i="46"/>
  <c r="T42" i="46"/>
  <c r="L42" i="46"/>
  <c r="AR41" i="46"/>
  <c r="AJ41" i="46"/>
  <c r="AB41" i="46"/>
  <c r="T41" i="46"/>
  <c r="L41" i="46"/>
  <c r="AR40" i="46"/>
  <c r="AJ40" i="46"/>
  <c r="AB40" i="46"/>
  <c r="T40" i="46"/>
  <c r="L40" i="46"/>
  <c r="AR39" i="46"/>
  <c r="AJ39" i="46"/>
  <c r="AB39" i="46"/>
  <c r="T39" i="46"/>
  <c r="L39" i="46"/>
  <c r="AR38" i="46"/>
  <c r="AJ38" i="46"/>
  <c r="AB38" i="46"/>
  <c r="T38" i="46"/>
  <c r="L38" i="46"/>
  <c r="AR37" i="46"/>
  <c r="AJ37" i="46"/>
  <c r="AB37" i="46"/>
  <c r="T37" i="46"/>
  <c r="L37" i="46"/>
  <c r="AR36" i="46"/>
  <c r="AJ36" i="46"/>
  <c r="AB36" i="46"/>
  <c r="T36" i="46"/>
  <c r="L36" i="46"/>
  <c r="AC74" i="44"/>
  <c r="AQ54" i="44"/>
  <c r="AN54" i="44"/>
  <c r="AI54" i="44"/>
  <c r="AF54" i="44"/>
  <c r="AB54" i="44"/>
  <c r="AA54" i="44"/>
  <c r="X54" i="44"/>
  <c r="T54" i="44"/>
  <c r="S54" i="44"/>
  <c r="P54" i="44"/>
  <c r="K54" i="44"/>
  <c r="H54" i="44"/>
  <c r="L54" i="44" s="1"/>
  <c r="AQ53" i="44"/>
  <c r="AN53" i="44"/>
  <c r="AI53" i="44"/>
  <c r="AF53" i="44"/>
  <c r="AA53" i="44"/>
  <c r="AB53" i="44" s="1"/>
  <c r="X53" i="44"/>
  <c r="T53" i="44"/>
  <c r="S53" i="44"/>
  <c r="P53" i="44"/>
  <c r="L53" i="44"/>
  <c r="K53" i="44"/>
  <c r="H53" i="44"/>
  <c r="AQ52" i="44"/>
  <c r="AN52" i="44"/>
  <c r="AI52" i="44"/>
  <c r="AF52" i="44"/>
  <c r="AA52" i="44"/>
  <c r="X52" i="44"/>
  <c r="AB52" i="44" s="1"/>
  <c r="S52" i="44"/>
  <c r="P52" i="44"/>
  <c r="T52" i="44" s="1"/>
  <c r="K52" i="44"/>
  <c r="L52" i="44" s="1"/>
  <c r="H52" i="44"/>
  <c r="AQ51" i="44"/>
  <c r="AR51" i="44" s="1"/>
  <c r="AN51" i="44"/>
  <c r="AJ51" i="44"/>
  <c r="AI51" i="44"/>
  <c r="AF51" i="44"/>
  <c r="AB51" i="44"/>
  <c r="AA51" i="44"/>
  <c r="X51" i="44"/>
  <c r="T51" i="44"/>
  <c r="S51" i="44"/>
  <c r="P51" i="44"/>
  <c r="K51" i="44"/>
  <c r="H51" i="44"/>
  <c r="L51" i="44" s="1"/>
  <c r="AR50" i="44"/>
  <c r="AJ50" i="44"/>
  <c r="AB50" i="44"/>
  <c r="T50" i="44"/>
  <c r="L50" i="44"/>
  <c r="AR49" i="44"/>
  <c r="AJ49" i="44"/>
  <c r="AB49" i="44"/>
  <c r="T49" i="44"/>
  <c r="L49" i="44"/>
  <c r="AR48" i="44"/>
  <c r="AJ48" i="44"/>
  <c r="AB48" i="44"/>
  <c r="T48" i="44"/>
  <c r="L48" i="44"/>
  <c r="AR47" i="44"/>
  <c r="AJ47" i="44"/>
  <c r="AB47" i="44"/>
  <c r="T47" i="44"/>
  <c r="L47" i="44"/>
  <c r="AR46" i="44"/>
  <c r="AJ46" i="44"/>
  <c r="AB46" i="44"/>
  <c r="T46" i="44"/>
  <c r="L46" i="44"/>
  <c r="AR45" i="44"/>
  <c r="AJ45" i="44"/>
  <c r="AB45" i="44"/>
  <c r="T45" i="44"/>
  <c r="L45" i="44"/>
  <c r="AR44" i="44"/>
  <c r="AJ44" i="44"/>
  <c r="AB44" i="44"/>
  <c r="T44" i="44"/>
  <c r="L44" i="44"/>
  <c r="AR43" i="44"/>
  <c r="AJ43" i="44"/>
  <c r="AB43" i="44"/>
  <c r="T43" i="44"/>
  <c r="L43" i="44"/>
  <c r="AR42" i="44"/>
  <c r="AJ42" i="44"/>
  <c r="AB42" i="44"/>
  <c r="T42" i="44"/>
  <c r="L42" i="44"/>
  <c r="AR41" i="44"/>
  <c r="AJ41" i="44"/>
  <c r="AB41" i="44"/>
  <c r="T41" i="44"/>
  <c r="L41" i="44"/>
  <c r="AR40" i="44"/>
  <c r="AJ40" i="44"/>
  <c r="AB40" i="44"/>
  <c r="T40" i="44"/>
  <c r="L40" i="44"/>
  <c r="AR39" i="44"/>
  <c r="AJ39" i="44"/>
  <c r="AB39" i="44"/>
  <c r="T39" i="44"/>
  <c r="L39" i="44"/>
  <c r="AR38" i="44"/>
  <c r="AJ38" i="44"/>
  <c r="AB38" i="44"/>
  <c r="T38" i="44"/>
  <c r="L38" i="44"/>
  <c r="AR37" i="44"/>
  <c r="AJ37" i="44"/>
  <c r="AB37" i="44"/>
  <c r="T37" i="44"/>
  <c r="L37" i="44"/>
  <c r="AR36" i="44"/>
  <c r="AJ36" i="44"/>
  <c r="AB36" i="44"/>
  <c r="T36" i="44"/>
  <c r="L36" i="44"/>
  <c r="AC74" i="43"/>
  <c r="AQ54" i="43"/>
  <c r="AN54" i="43"/>
  <c r="AI54" i="43"/>
  <c r="AF54" i="43"/>
  <c r="AB54" i="43"/>
  <c r="AA54" i="43"/>
  <c r="X54" i="43"/>
  <c r="T54" i="43"/>
  <c r="S54" i="43"/>
  <c r="P54" i="43"/>
  <c r="K54" i="43"/>
  <c r="H54" i="43"/>
  <c r="L54" i="43" s="1"/>
  <c r="AQ53" i="43"/>
  <c r="AN53" i="43"/>
  <c r="AI53" i="43"/>
  <c r="AF53" i="43"/>
  <c r="AA53" i="43"/>
  <c r="X53" i="43"/>
  <c r="AB53" i="43" s="1"/>
  <c r="S53" i="43"/>
  <c r="T53" i="43" s="1"/>
  <c r="P53" i="43"/>
  <c r="K53" i="43"/>
  <c r="H53" i="43"/>
  <c r="L53" i="43" s="1"/>
  <c r="AQ52" i="43"/>
  <c r="AN52" i="43"/>
  <c r="AI52" i="43"/>
  <c r="AF52" i="43"/>
  <c r="AA52" i="43"/>
  <c r="X52" i="43"/>
  <c r="AB52" i="43" s="1"/>
  <c r="S52" i="43"/>
  <c r="P52" i="43"/>
  <c r="T52" i="43" s="1"/>
  <c r="K52" i="43"/>
  <c r="H52" i="43"/>
  <c r="L52" i="43" s="1"/>
  <c r="AQ51" i="43"/>
  <c r="AN51" i="43"/>
  <c r="AR51" i="43" s="1"/>
  <c r="AI51" i="43"/>
  <c r="AJ51" i="43" s="1"/>
  <c r="AF51" i="43"/>
  <c r="AA51" i="43"/>
  <c r="AB51" i="43" s="1"/>
  <c r="X51" i="43"/>
  <c r="T51" i="43"/>
  <c r="S51" i="43"/>
  <c r="P51" i="43"/>
  <c r="L51" i="43"/>
  <c r="K51" i="43"/>
  <c r="H51" i="43"/>
  <c r="AR50" i="43"/>
  <c r="AJ50" i="43"/>
  <c r="AB50" i="43"/>
  <c r="T50" i="43"/>
  <c r="L50" i="43"/>
  <c r="AR49" i="43"/>
  <c r="AJ49" i="43"/>
  <c r="AB49" i="43"/>
  <c r="T49" i="43"/>
  <c r="L49" i="43"/>
  <c r="AR48" i="43"/>
  <c r="AJ48" i="43"/>
  <c r="AB48" i="43"/>
  <c r="T48" i="43"/>
  <c r="L48" i="43"/>
  <c r="AR47" i="43"/>
  <c r="AJ47" i="43"/>
  <c r="AB47" i="43"/>
  <c r="T47" i="43"/>
  <c r="L47" i="43"/>
  <c r="AR46" i="43"/>
  <c r="AJ46" i="43"/>
  <c r="AB46" i="43"/>
  <c r="T46" i="43"/>
  <c r="L46" i="43"/>
  <c r="AR45" i="43"/>
  <c r="AJ45" i="43"/>
  <c r="AB45" i="43"/>
  <c r="T45" i="43"/>
  <c r="L45" i="43"/>
  <c r="AR44" i="43"/>
  <c r="AJ44" i="43"/>
  <c r="AB44" i="43"/>
  <c r="T44" i="43"/>
  <c r="L44" i="43"/>
  <c r="AR43" i="43"/>
  <c r="AJ43" i="43"/>
  <c r="AB43" i="43"/>
  <c r="T43" i="43"/>
  <c r="L43" i="43"/>
  <c r="AR42" i="43"/>
  <c r="AJ42" i="43"/>
  <c r="AB42" i="43"/>
  <c r="T42" i="43"/>
  <c r="L42" i="43"/>
  <c r="AR41" i="43"/>
  <c r="AJ41" i="43"/>
  <c r="AB41" i="43"/>
  <c r="T41" i="43"/>
  <c r="L41" i="43"/>
  <c r="AR40" i="43"/>
  <c r="AJ40" i="43"/>
  <c r="AB40" i="43"/>
  <c r="T40" i="43"/>
  <c r="L40" i="43"/>
  <c r="AR39" i="43"/>
  <c r="AJ39" i="43"/>
  <c r="AB39" i="43"/>
  <c r="T39" i="43"/>
  <c r="L39" i="43"/>
  <c r="AR38" i="43"/>
  <c r="AJ38" i="43"/>
  <c r="AB38" i="43"/>
  <c r="T38" i="43"/>
  <c r="L38" i="43"/>
  <c r="AR37" i="43"/>
  <c r="AJ37" i="43"/>
  <c r="AB37" i="43"/>
  <c r="T37" i="43"/>
  <c r="L37" i="43"/>
  <c r="AR36" i="43"/>
  <c r="AJ36" i="43"/>
  <c r="AB36" i="43"/>
  <c r="T36" i="43"/>
  <c r="L36" i="43"/>
  <c r="AC74" i="42"/>
  <c r="AQ54" i="42"/>
  <c r="AN54" i="42"/>
  <c r="AI54" i="42"/>
  <c r="AF54" i="42"/>
  <c r="AB54" i="42"/>
  <c r="AA54" i="42"/>
  <c r="X54" i="42"/>
  <c r="T54" i="42"/>
  <c r="S54" i="42"/>
  <c r="P54" i="42"/>
  <c r="K54" i="42"/>
  <c r="H54" i="42"/>
  <c r="L54" i="42" s="1"/>
  <c r="AQ53" i="42"/>
  <c r="AN53" i="42"/>
  <c r="AI53" i="42"/>
  <c r="AF53" i="42"/>
  <c r="AA53" i="42"/>
  <c r="X53" i="42"/>
  <c r="AB53" i="42" s="1"/>
  <c r="T53" i="42"/>
  <c r="S53" i="42"/>
  <c r="P53" i="42"/>
  <c r="K53" i="42"/>
  <c r="H53" i="42"/>
  <c r="L53" i="42" s="1"/>
  <c r="AQ52" i="42"/>
  <c r="AN52" i="42"/>
  <c r="AI52" i="42"/>
  <c r="AF52" i="42"/>
  <c r="AA52" i="42"/>
  <c r="X52" i="42"/>
  <c r="AB52" i="42" s="1"/>
  <c r="S52" i="42"/>
  <c r="T52" i="42" s="1"/>
  <c r="P52" i="42"/>
  <c r="K52" i="42"/>
  <c r="H52" i="42"/>
  <c r="L52" i="42" s="1"/>
  <c r="AQ51" i="42"/>
  <c r="AN51" i="42"/>
  <c r="AR51" i="42" s="1"/>
  <c r="AJ51" i="42"/>
  <c r="AI51" i="42"/>
  <c r="AF51" i="42"/>
  <c r="AA51" i="42"/>
  <c r="AB51" i="42" s="1"/>
  <c r="X51" i="42"/>
  <c r="T51" i="42"/>
  <c r="S51" i="42"/>
  <c r="P51" i="42"/>
  <c r="L51" i="42"/>
  <c r="K51" i="42"/>
  <c r="H51" i="42"/>
  <c r="AR50" i="42"/>
  <c r="AJ50" i="42"/>
  <c r="AB50" i="42"/>
  <c r="T50" i="42"/>
  <c r="L50" i="42"/>
  <c r="AR49" i="42"/>
  <c r="AJ49" i="42"/>
  <c r="AB49" i="42"/>
  <c r="T49" i="42"/>
  <c r="L49" i="42"/>
  <c r="AR48" i="42"/>
  <c r="AJ48" i="42"/>
  <c r="AB48" i="42"/>
  <c r="T48" i="42"/>
  <c r="L48" i="42"/>
  <c r="AR47" i="42"/>
  <c r="AJ47" i="42"/>
  <c r="AB47" i="42"/>
  <c r="T47" i="42"/>
  <c r="L47" i="42"/>
  <c r="AR46" i="42"/>
  <c r="AJ46" i="42"/>
  <c r="AB46" i="42"/>
  <c r="T46" i="42"/>
  <c r="L46" i="42"/>
  <c r="AR45" i="42"/>
  <c r="AJ45" i="42"/>
  <c r="AB45" i="42"/>
  <c r="T45" i="42"/>
  <c r="L45" i="42"/>
  <c r="AR44" i="42"/>
  <c r="AJ44" i="42"/>
  <c r="AB44" i="42"/>
  <c r="T44" i="42"/>
  <c r="L44" i="42"/>
  <c r="AR43" i="42"/>
  <c r="AJ43" i="42"/>
  <c r="AB43" i="42"/>
  <c r="T43" i="42"/>
  <c r="L43" i="42"/>
  <c r="AR42" i="42"/>
  <c r="AJ42" i="42"/>
  <c r="AB42" i="42"/>
  <c r="T42" i="42"/>
  <c r="L42" i="42"/>
  <c r="AR41" i="42"/>
  <c r="AJ41" i="42"/>
  <c r="AB41" i="42"/>
  <c r="T41" i="42"/>
  <c r="L41" i="42"/>
  <c r="AR40" i="42"/>
  <c r="AJ40" i="42"/>
  <c r="AB40" i="42"/>
  <c r="T40" i="42"/>
  <c r="L40" i="42"/>
  <c r="AR39" i="42"/>
  <c r="AJ39" i="42"/>
  <c r="AB39" i="42"/>
  <c r="T39" i="42"/>
  <c r="L39" i="42"/>
  <c r="AR38" i="42"/>
  <c r="AJ38" i="42"/>
  <c r="AB38" i="42"/>
  <c r="T38" i="42"/>
  <c r="L38" i="42"/>
  <c r="AR37" i="42"/>
  <c r="AJ37" i="42"/>
  <c r="AB37" i="42"/>
  <c r="T37" i="42"/>
  <c r="L37" i="42"/>
  <c r="AR36" i="42"/>
  <c r="AJ36" i="42"/>
  <c r="AB36" i="42"/>
  <c r="T36" i="42"/>
  <c r="L36" i="42"/>
  <c r="AC74" i="41"/>
  <c r="AQ54" i="41"/>
  <c r="AN54" i="41"/>
  <c r="AI54" i="41"/>
  <c r="AF54" i="41"/>
  <c r="AB54" i="41"/>
  <c r="AA54" i="41"/>
  <c r="X54" i="41"/>
  <c r="S54" i="41"/>
  <c r="T54" i="41" s="1"/>
  <c r="P54" i="41"/>
  <c r="K54" i="41"/>
  <c r="H54" i="41"/>
  <c r="L54" i="41" s="1"/>
  <c r="AQ53" i="41"/>
  <c r="AN53" i="41"/>
  <c r="AI53" i="41"/>
  <c r="AF53" i="41"/>
  <c r="AA53" i="41"/>
  <c r="AB53" i="41" s="1"/>
  <c r="X53" i="41"/>
  <c r="S53" i="41"/>
  <c r="P53" i="41"/>
  <c r="T53" i="41" s="1"/>
  <c r="L53" i="41"/>
  <c r="K53" i="41"/>
  <c r="H53" i="41"/>
  <c r="AQ52" i="41"/>
  <c r="AN52" i="41"/>
  <c r="AI52" i="41"/>
  <c r="AF52" i="41"/>
  <c r="AA52" i="41"/>
  <c r="X52" i="41"/>
  <c r="AB52" i="41" s="1"/>
  <c r="S52" i="41"/>
  <c r="P52" i="41"/>
  <c r="T52" i="41" s="1"/>
  <c r="K52" i="41"/>
  <c r="L52" i="41" s="1"/>
  <c r="H52" i="41"/>
  <c r="AQ51" i="41"/>
  <c r="AR51" i="41" s="1"/>
  <c r="AN51" i="41"/>
  <c r="AI51" i="41"/>
  <c r="AF51" i="41"/>
  <c r="AJ51" i="41" s="1"/>
  <c r="AB51" i="41"/>
  <c r="AA51" i="41"/>
  <c r="X51" i="41"/>
  <c r="T51" i="41"/>
  <c r="S51" i="41"/>
  <c r="P51" i="41"/>
  <c r="K51" i="41"/>
  <c r="H51" i="41"/>
  <c r="L51" i="41" s="1"/>
  <c r="AR50" i="41"/>
  <c r="AJ50" i="41"/>
  <c r="AB50" i="41"/>
  <c r="T50" i="41"/>
  <c r="L50" i="41"/>
  <c r="AR49" i="41"/>
  <c r="AJ49" i="41"/>
  <c r="AB49" i="41"/>
  <c r="T49" i="41"/>
  <c r="L49" i="41"/>
  <c r="AR48" i="41"/>
  <c r="AJ48" i="41"/>
  <c r="AB48" i="41"/>
  <c r="T48" i="41"/>
  <c r="L48" i="41"/>
  <c r="AR47" i="41"/>
  <c r="AJ47" i="41"/>
  <c r="AB47" i="41"/>
  <c r="T47" i="41"/>
  <c r="L47" i="41"/>
  <c r="AR46" i="41"/>
  <c r="AJ46" i="41"/>
  <c r="AB46" i="41"/>
  <c r="T46" i="41"/>
  <c r="L46" i="41"/>
  <c r="AR45" i="41"/>
  <c r="AJ45" i="41"/>
  <c r="AB45" i="41"/>
  <c r="T45" i="41"/>
  <c r="L45" i="41"/>
  <c r="AR44" i="41"/>
  <c r="AJ44" i="41"/>
  <c r="AB44" i="41"/>
  <c r="T44" i="41"/>
  <c r="L44" i="41"/>
  <c r="AR43" i="41"/>
  <c r="AJ43" i="41"/>
  <c r="AB43" i="41"/>
  <c r="T43" i="41"/>
  <c r="L43" i="41"/>
  <c r="AR42" i="41"/>
  <c r="AJ42" i="41"/>
  <c r="AB42" i="41"/>
  <c r="T42" i="41"/>
  <c r="L42" i="41"/>
  <c r="AR41" i="41"/>
  <c r="AJ41" i="41"/>
  <c r="AB41" i="41"/>
  <c r="T41" i="41"/>
  <c r="L41" i="41"/>
  <c r="AR40" i="41"/>
  <c r="AJ40" i="41"/>
  <c r="AB40" i="41"/>
  <c r="T40" i="41"/>
  <c r="L40" i="41"/>
  <c r="AR39" i="41"/>
  <c r="AJ39" i="41"/>
  <c r="AB39" i="41"/>
  <c r="T39" i="41"/>
  <c r="L39" i="41"/>
  <c r="AR38" i="41"/>
  <c r="AJ38" i="41"/>
  <c r="AB38" i="41"/>
  <c r="T38" i="41"/>
  <c r="L38" i="41"/>
  <c r="AR37" i="41"/>
  <c r="AJ37" i="41"/>
  <c r="AB37" i="41"/>
  <c r="T37" i="41"/>
  <c r="L37" i="41"/>
  <c r="AR36" i="41"/>
  <c r="AJ36" i="41"/>
  <c r="AB36" i="41"/>
  <c r="T36" i="41"/>
  <c r="L36" i="41"/>
  <c r="AC74" i="40"/>
  <c r="AQ54" i="40"/>
  <c r="AN54" i="40"/>
  <c r="AI54" i="40"/>
  <c r="AF54" i="40"/>
  <c r="AB54" i="40"/>
  <c r="AA54" i="40"/>
  <c r="X54" i="40"/>
  <c r="T54" i="40"/>
  <c r="S54" i="40"/>
  <c r="P54" i="40"/>
  <c r="K54" i="40"/>
  <c r="H54" i="40"/>
  <c r="L54" i="40" s="1"/>
  <c r="AQ53" i="40"/>
  <c r="AN53" i="40"/>
  <c r="AI53" i="40"/>
  <c r="AF53" i="40"/>
  <c r="AA53" i="40"/>
  <c r="X53" i="40"/>
  <c r="AB53" i="40" s="1"/>
  <c r="T53" i="40"/>
  <c r="S53" i="40"/>
  <c r="P53" i="40"/>
  <c r="K53" i="40"/>
  <c r="H53" i="40"/>
  <c r="L53" i="40" s="1"/>
  <c r="AQ52" i="40"/>
  <c r="AN52" i="40"/>
  <c r="AI52" i="40"/>
  <c r="AF52" i="40"/>
  <c r="AA52" i="40"/>
  <c r="X52" i="40"/>
  <c r="AB52" i="40" s="1"/>
  <c r="S52" i="40"/>
  <c r="P52" i="40"/>
  <c r="T52" i="40" s="1"/>
  <c r="K52" i="40"/>
  <c r="H52" i="40"/>
  <c r="L52" i="40" s="1"/>
  <c r="AQ51" i="40"/>
  <c r="AN51" i="40"/>
  <c r="AR51" i="40" s="1"/>
  <c r="AJ51" i="40"/>
  <c r="AI51" i="40"/>
  <c r="AF51" i="40"/>
  <c r="AA51" i="40"/>
  <c r="AB51" i="40" s="1"/>
  <c r="X51" i="40"/>
  <c r="T51" i="40"/>
  <c r="S51" i="40"/>
  <c r="P51" i="40"/>
  <c r="L51" i="40"/>
  <c r="K51" i="40"/>
  <c r="H51" i="40"/>
  <c r="AR50" i="40"/>
  <c r="AJ50" i="40"/>
  <c r="AB50" i="40"/>
  <c r="T50" i="40"/>
  <c r="L50" i="40"/>
  <c r="AR49" i="40"/>
  <c r="AJ49" i="40"/>
  <c r="AB49" i="40"/>
  <c r="T49" i="40"/>
  <c r="L49" i="40"/>
  <c r="AR48" i="40"/>
  <c r="AJ48" i="40"/>
  <c r="AB48" i="40"/>
  <c r="T48" i="40"/>
  <c r="L48" i="40"/>
  <c r="AR47" i="40"/>
  <c r="AJ47" i="40"/>
  <c r="AB47" i="40"/>
  <c r="T47" i="40"/>
  <c r="L47" i="40"/>
  <c r="AR46" i="40"/>
  <c r="AJ46" i="40"/>
  <c r="AB46" i="40"/>
  <c r="T46" i="40"/>
  <c r="L46" i="40"/>
  <c r="AR45" i="40"/>
  <c r="AJ45" i="40"/>
  <c r="AB45" i="40"/>
  <c r="T45" i="40"/>
  <c r="L45" i="40"/>
  <c r="AR44" i="40"/>
  <c r="AJ44" i="40"/>
  <c r="AB44" i="40"/>
  <c r="T44" i="40"/>
  <c r="L44" i="40"/>
  <c r="AR43" i="40"/>
  <c r="AJ43" i="40"/>
  <c r="AB43" i="40"/>
  <c r="T43" i="40"/>
  <c r="L43" i="40"/>
  <c r="AR42" i="40"/>
  <c r="AJ42" i="40"/>
  <c r="AB42" i="40"/>
  <c r="T42" i="40"/>
  <c r="L42" i="40"/>
  <c r="AR41" i="40"/>
  <c r="AJ41" i="40"/>
  <c r="AB41" i="40"/>
  <c r="T41" i="40"/>
  <c r="L41" i="40"/>
  <c r="AR40" i="40"/>
  <c r="AJ40" i="40"/>
  <c r="AB40" i="40"/>
  <c r="T40" i="40"/>
  <c r="L40" i="40"/>
  <c r="AR39" i="40"/>
  <c r="AJ39" i="40"/>
  <c r="AB39" i="40"/>
  <c r="T39" i="40"/>
  <c r="L39" i="40"/>
  <c r="AR38" i="40"/>
  <c r="AJ38" i="40"/>
  <c r="AB38" i="40"/>
  <c r="T38" i="40"/>
  <c r="L38" i="40"/>
  <c r="AR37" i="40"/>
  <c r="AJ37" i="40"/>
  <c r="AB37" i="40"/>
  <c r="T37" i="40"/>
  <c r="L37" i="40"/>
  <c r="AR36" i="40"/>
  <c r="AJ36" i="40"/>
  <c r="AB36" i="40"/>
  <c r="T36" i="40"/>
  <c r="L36" i="40"/>
  <c r="AC74" i="39"/>
  <c r="AQ54" i="39"/>
  <c r="AN54" i="39"/>
  <c r="AI54" i="39"/>
  <c r="AF54" i="39"/>
  <c r="AB54" i="39"/>
  <c r="AA54" i="39"/>
  <c r="X54" i="39"/>
  <c r="T54" i="39"/>
  <c r="S54" i="39"/>
  <c r="P54" i="39"/>
  <c r="K54" i="39"/>
  <c r="H54" i="39"/>
  <c r="L54" i="39" s="1"/>
  <c r="AQ53" i="39"/>
  <c r="AN53" i="39"/>
  <c r="AI53" i="39"/>
  <c r="AF53" i="39"/>
  <c r="AA53" i="39"/>
  <c r="X53" i="39"/>
  <c r="AB53" i="39" s="1"/>
  <c r="T53" i="39"/>
  <c r="S53" i="39"/>
  <c r="P53" i="39"/>
  <c r="K53" i="39"/>
  <c r="H53" i="39"/>
  <c r="L53" i="39" s="1"/>
  <c r="AQ52" i="39"/>
  <c r="AN52" i="39"/>
  <c r="AI52" i="39"/>
  <c r="AF52" i="39"/>
  <c r="AA52" i="39"/>
  <c r="X52" i="39"/>
  <c r="AB52" i="39" s="1"/>
  <c r="S52" i="39"/>
  <c r="T52" i="39" s="1"/>
  <c r="P52" i="39"/>
  <c r="K52" i="39"/>
  <c r="H52" i="39"/>
  <c r="L52" i="39" s="1"/>
  <c r="AQ51" i="39"/>
  <c r="AN51" i="39"/>
  <c r="AR51" i="39" s="1"/>
  <c r="AJ51" i="39"/>
  <c r="AI51" i="39"/>
  <c r="AF51" i="39"/>
  <c r="AA51" i="39"/>
  <c r="AB51" i="39" s="1"/>
  <c r="X51" i="39"/>
  <c r="T51" i="39"/>
  <c r="S51" i="39"/>
  <c r="P51" i="39"/>
  <c r="L51" i="39"/>
  <c r="K51" i="39"/>
  <c r="H51" i="39"/>
  <c r="AR50" i="39"/>
  <c r="AJ50" i="39"/>
  <c r="AB50" i="39"/>
  <c r="T50" i="39"/>
  <c r="L50" i="39"/>
  <c r="AR49" i="39"/>
  <c r="AJ49" i="39"/>
  <c r="AB49" i="39"/>
  <c r="T49" i="39"/>
  <c r="L49" i="39"/>
  <c r="AR48" i="39"/>
  <c r="AJ48" i="39"/>
  <c r="AB48" i="39"/>
  <c r="T48" i="39"/>
  <c r="L48" i="39"/>
  <c r="AR47" i="39"/>
  <c r="AJ47" i="39"/>
  <c r="AB47" i="39"/>
  <c r="T47" i="39"/>
  <c r="L47" i="39"/>
  <c r="AR46" i="39"/>
  <c r="AJ46" i="39"/>
  <c r="AB46" i="39"/>
  <c r="T46" i="39"/>
  <c r="L46" i="39"/>
  <c r="AR45" i="39"/>
  <c r="AJ45" i="39"/>
  <c r="AB45" i="39"/>
  <c r="T45" i="39"/>
  <c r="L45" i="39"/>
  <c r="AR44" i="39"/>
  <c r="AJ44" i="39"/>
  <c r="AB44" i="39"/>
  <c r="T44" i="39"/>
  <c r="L44" i="39"/>
  <c r="AR43" i="39"/>
  <c r="AJ43" i="39"/>
  <c r="AB43" i="39"/>
  <c r="T43" i="39"/>
  <c r="L43" i="39"/>
  <c r="AR42" i="39"/>
  <c r="AJ42" i="39"/>
  <c r="AB42" i="39"/>
  <c r="T42" i="39"/>
  <c r="L42" i="39"/>
  <c r="AR41" i="39"/>
  <c r="AJ41" i="39"/>
  <c r="AB41" i="39"/>
  <c r="T41" i="39"/>
  <c r="L41" i="39"/>
  <c r="AR40" i="39"/>
  <c r="AJ40" i="39"/>
  <c r="AB40" i="39"/>
  <c r="T40" i="39"/>
  <c r="L40" i="39"/>
  <c r="AR39" i="39"/>
  <c r="AJ39" i="39"/>
  <c r="AB39" i="39"/>
  <c r="T39" i="39"/>
  <c r="L39" i="39"/>
  <c r="AR38" i="39"/>
  <c r="AJ38" i="39"/>
  <c r="AB38" i="39"/>
  <c r="T38" i="39"/>
  <c r="L38" i="39"/>
  <c r="AR37" i="39"/>
  <c r="AJ37" i="39"/>
  <c r="AB37" i="39"/>
  <c r="T37" i="39"/>
  <c r="L37" i="39"/>
  <c r="AR36" i="39"/>
  <c r="AJ36" i="39"/>
  <c r="AB36" i="39"/>
  <c r="T36" i="39"/>
  <c r="L36" i="39"/>
  <c r="AC74" i="38"/>
  <c r="AQ54" i="38"/>
  <c r="AN54" i="38"/>
  <c r="AI54" i="38"/>
  <c r="AF54" i="38"/>
  <c r="AB54" i="38"/>
  <c r="AA54" i="38"/>
  <c r="X54" i="38"/>
  <c r="S54" i="38"/>
  <c r="T54" i="38" s="1"/>
  <c r="P54" i="38"/>
  <c r="L54" i="38"/>
  <c r="K54" i="38"/>
  <c r="H54" i="38"/>
  <c r="AQ53" i="38"/>
  <c r="AN53" i="38"/>
  <c r="AI53" i="38"/>
  <c r="AF53" i="38"/>
  <c r="AA53" i="38"/>
  <c r="AB53" i="38" s="1"/>
  <c r="X53" i="38"/>
  <c r="S53" i="38"/>
  <c r="P53" i="38"/>
  <c r="T53" i="38" s="1"/>
  <c r="K53" i="38"/>
  <c r="H53" i="38"/>
  <c r="L53" i="38" s="1"/>
  <c r="AQ52" i="38"/>
  <c r="AN52" i="38"/>
  <c r="AI52" i="38"/>
  <c r="AF52" i="38"/>
  <c r="AB52" i="38"/>
  <c r="AA52" i="38"/>
  <c r="X52" i="38"/>
  <c r="S52" i="38"/>
  <c r="P52" i="38"/>
  <c r="T52" i="38" s="1"/>
  <c r="K52" i="38"/>
  <c r="H52" i="38"/>
  <c r="L52" i="38" s="1"/>
  <c r="AQ51" i="38"/>
  <c r="AR51" i="38" s="1"/>
  <c r="AN51" i="38"/>
  <c r="AI51" i="38"/>
  <c r="AF51" i="38"/>
  <c r="AJ51" i="38" s="1"/>
  <c r="AA51" i="38"/>
  <c r="X51" i="38"/>
  <c r="AB51" i="38" s="1"/>
  <c r="T51" i="38"/>
  <c r="S51" i="38"/>
  <c r="P51" i="38"/>
  <c r="L51" i="38"/>
  <c r="K51" i="38"/>
  <c r="H51" i="38"/>
  <c r="AR50" i="38"/>
  <c r="AJ50" i="38"/>
  <c r="AB50" i="38"/>
  <c r="T50" i="38"/>
  <c r="L50" i="38"/>
  <c r="AR49" i="38"/>
  <c r="AJ49" i="38"/>
  <c r="AB49" i="38"/>
  <c r="T49" i="38"/>
  <c r="L49" i="38"/>
  <c r="AR48" i="38"/>
  <c r="AJ48" i="38"/>
  <c r="AB48" i="38"/>
  <c r="T48" i="38"/>
  <c r="L48" i="38"/>
  <c r="AR47" i="38"/>
  <c r="AJ47" i="38"/>
  <c r="AB47" i="38"/>
  <c r="T47" i="38"/>
  <c r="L47" i="38"/>
  <c r="AR46" i="38"/>
  <c r="AJ46" i="38"/>
  <c r="AB46" i="38"/>
  <c r="T46" i="38"/>
  <c r="L46" i="38"/>
  <c r="AR45" i="38"/>
  <c r="AJ45" i="38"/>
  <c r="AB45" i="38"/>
  <c r="T45" i="38"/>
  <c r="L45" i="38"/>
  <c r="AR44" i="38"/>
  <c r="AJ44" i="38"/>
  <c r="AB44" i="38"/>
  <c r="T44" i="38"/>
  <c r="L44" i="38"/>
  <c r="AR43" i="38"/>
  <c r="AJ43" i="38"/>
  <c r="AB43" i="38"/>
  <c r="T43" i="38"/>
  <c r="L43" i="38"/>
  <c r="AR42" i="38"/>
  <c r="AJ42" i="38"/>
  <c r="AB42" i="38"/>
  <c r="T42" i="38"/>
  <c r="L42" i="38"/>
  <c r="AR41" i="38"/>
  <c r="AJ41" i="38"/>
  <c r="AB41" i="38"/>
  <c r="T41" i="38"/>
  <c r="L41" i="38"/>
  <c r="AR40" i="38"/>
  <c r="AJ40" i="38"/>
  <c r="AB40" i="38"/>
  <c r="T40" i="38"/>
  <c r="L40" i="38"/>
  <c r="AR39" i="38"/>
  <c r="AJ39" i="38"/>
  <c r="AB39" i="38"/>
  <c r="T39" i="38"/>
  <c r="L39" i="38"/>
  <c r="AR38" i="38"/>
  <c r="AJ38" i="38"/>
  <c r="AB38" i="38"/>
  <c r="T38" i="38"/>
  <c r="L38" i="38"/>
  <c r="AR37" i="38"/>
  <c r="AJ37" i="38"/>
  <c r="AB37" i="38"/>
  <c r="T37" i="38"/>
  <c r="L37" i="38"/>
  <c r="AR36" i="38"/>
  <c r="AJ36" i="38"/>
  <c r="AB36" i="38"/>
  <c r="T36" i="38"/>
  <c r="L36" i="38"/>
  <c r="AC74" i="37"/>
  <c r="AQ54" i="37"/>
  <c r="AN54" i="37"/>
  <c r="AI54" i="37"/>
  <c r="AF54" i="37"/>
  <c r="AB54" i="37"/>
  <c r="AA54" i="37"/>
  <c r="X54" i="37"/>
  <c r="S54" i="37"/>
  <c r="T54" i="37" s="1"/>
  <c r="P54" i="37"/>
  <c r="K54" i="37"/>
  <c r="H54" i="37"/>
  <c r="L54" i="37" s="1"/>
  <c r="AQ53" i="37"/>
  <c r="AN53" i="37"/>
  <c r="AI53" i="37"/>
  <c r="AF53" i="37"/>
  <c r="AA53" i="37"/>
  <c r="AB53" i="37" s="1"/>
  <c r="X53" i="37"/>
  <c r="T53" i="37"/>
  <c r="S53" i="37"/>
  <c r="P53" i="37"/>
  <c r="K53" i="37"/>
  <c r="L53" i="37" s="1"/>
  <c r="H53" i="37"/>
  <c r="AQ52" i="37"/>
  <c r="AN52" i="37"/>
  <c r="AI52" i="37"/>
  <c r="AF52" i="37"/>
  <c r="AA52" i="37"/>
  <c r="X52" i="37"/>
  <c r="AB52" i="37" s="1"/>
  <c r="S52" i="37"/>
  <c r="P52" i="37"/>
  <c r="T52" i="37" s="1"/>
  <c r="K52" i="37"/>
  <c r="H52" i="37"/>
  <c r="L52" i="37" s="1"/>
  <c r="AQ51" i="37"/>
  <c r="AR51" i="37" s="1"/>
  <c r="AN51" i="37"/>
  <c r="AJ51" i="37"/>
  <c r="AI51" i="37"/>
  <c r="AF51" i="37"/>
  <c r="AA51" i="37"/>
  <c r="AB51" i="37" s="1"/>
  <c r="X51" i="37"/>
  <c r="T51" i="37"/>
  <c r="S51" i="37"/>
  <c r="P51" i="37"/>
  <c r="K51" i="37"/>
  <c r="H51" i="37"/>
  <c r="L51" i="37" s="1"/>
  <c r="AR50" i="37"/>
  <c r="AJ50" i="37"/>
  <c r="AB50" i="37"/>
  <c r="T50" i="37"/>
  <c r="L50" i="37"/>
  <c r="AR49" i="37"/>
  <c r="AJ49" i="37"/>
  <c r="AB49" i="37"/>
  <c r="T49" i="37"/>
  <c r="L49" i="37"/>
  <c r="AR48" i="37"/>
  <c r="AJ48" i="37"/>
  <c r="AB48" i="37"/>
  <c r="T48" i="37"/>
  <c r="L48" i="37"/>
  <c r="AR47" i="37"/>
  <c r="AJ47" i="37"/>
  <c r="AB47" i="37"/>
  <c r="T47" i="37"/>
  <c r="L47" i="37"/>
  <c r="AR46" i="37"/>
  <c r="AJ46" i="37"/>
  <c r="AB46" i="37"/>
  <c r="T46" i="37"/>
  <c r="L46" i="37"/>
  <c r="AR45" i="37"/>
  <c r="AJ45" i="37"/>
  <c r="AB45" i="37"/>
  <c r="T45" i="37"/>
  <c r="L45" i="37"/>
  <c r="AR44" i="37"/>
  <c r="AJ44" i="37"/>
  <c r="AB44" i="37"/>
  <c r="T44" i="37"/>
  <c r="L44" i="37"/>
  <c r="AR43" i="37"/>
  <c r="AJ43" i="37"/>
  <c r="AB43" i="37"/>
  <c r="T43" i="37"/>
  <c r="L43" i="37"/>
  <c r="AR42" i="37"/>
  <c r="AJ42" i="37"/>
  <c r="AB42" i="37"/>
  <c r="T42" i="37"/>
  <c r="L42" i="37"/>
  <c r="AR41" i="37"/>
  <c r="AJ41" i="37"/>
  <c r="AB41" i="37"/>
  <c r="T41" i="37"/>
  <c r="L41" i="37"/>
  <c r="AR40" i="37"/>
  <c r="AJ40" i="37"/>
  <c r="AB40" i="37"/>
  <c r="T40" i="37"/>
  <c r="L40" i="37"/>
  <c r="AR39" i="37"/>
  <c r="AJ39" i="37"/>
  <c r="AB39" i="37"/>
  <c r="T39" i="37"/>
  <c r="L39" i="37"/>
  <c r="AR38" i="37"/>
  <c r="AJ38" i="37"/>
  <c r="AB38" i="37"/>
  <c r="T38" i="37"/>
  <c r="L38" i="37"/>
  <c r="AR37" i="37"/>
  <c r="AJ37" i="37"/>
  <c r="AB37" i="37"/>
  <c r="T37" i="37"/>
  <c r="L37" i="37"/>
  <c r="AR36" i="37"/>
  <c r="AJ36" i="37"/>
  <c r="AB36" i="37"/>
  <c r="T36" i="37"/>
  <c r="L36" i="37"/>
  <c r="AC74" i="36"/>
  <c r="AQ54" i="36"/>
  <c r="AN54" i="36"/>
  <c r="AI54" i="36"/>
  <c r="AF54" i="36"/>
  <c r="AB54" i="36"/>
  <c r="AA54" i="36"/>
  <c r="X54" i="36"/>
  <c r="T54" i="36"/>
  <c r="S54" i="36"/>
  <c r="P54" i="36"/>
  <c r="K54" i="36"/>
  <c r="H54" i="36"/>
  <c r="L54" i="36" s="1"/>
  <c r="AQ53" i="36"/>
  <c r="AN53" i="36"/>
  <c r="AI53" i="36"/>
  <c r="AF53" i="36"/>
  <c r="AA53" i="36"/>
  <c r="AB53" i="36" s="1"/>
  <c r="X53" i="36"/>
  <c r="S53" i="36"/>
  <c r="P53" i="36"/>
  <c r="T53" i="36" s="1"/>
  <c r="L53" i="36"/>
  <c r="K53" i="36"/>
  <c r="H53" i="36"/>
  <c r="AQ52" i="36"/>
  <c r="AN52" i="36"/>
  <c r="AI52" i="36"/>
  <c r="AF52" i="36"/>
  <c r="AA52" i="36"/>
  <c r="X52" i="36"/>
  <c r="AB52" i="36" s="1"/>
  <c r="S52" i="36"/>
  <c r="P52" i="36"/>
  <c r="T52" i="36" s="1"/>
  <c r="K52" i="36"/>
  <c r="H52" i="36"/>
  <c r="L52" i="36" s="1"/>
  <c r="AQ51" i="36"/>
  <c r="AR51" i="36" s="1"/>
  <c r="AN51" i="36"/>
  <c r="AI51" i="36"/>
  <c r="AF51" i="36"/>
  <c r="AJ51" i="36" s="1"/>
  <c r="AB51" i="36"/>
  <c r="AA51" i="36"/>
  <c r="X51" i="36"/>
  <c r="T51" i="36"/>
  <c r="S51" i="36"/>
  <c r="P51" i="36"/>
  <c r="K51" i="36"/>
  <c r="H51" i="36"/>
  <c r="L51" i="36" s="1"/>
  <c r="AR50" i="36"/>
  <c r="AJ50" i="36"/>
  <c r="AB50" i="36"/>
  <c r="T50" i="36"/>
  <c r="L50" i="36"/>
  <c r="AR49" i="36"/>
  <c r="AJ49" i="36"/>
  <c r="AB49" i="36"/>
  <c r="T49" i="36"/>
  <c r="L49" i="36"/>
  <c r="AR48" i="36"/>
  <c r="AJ48" i="36"/>
  <c r="AB48" i="36"/>
  <c r="T48" i="36"/>
  <c r="L48" i="36"/>
  <c r="AR47" i="36"/>
  <c r="AJ47" i="36"/>
  <c r="AB47" i="36"/>
  <c r="T47" i="36"/>
  <c r="L47" i="36"/>
  <c r="AR46" i="36"/>
  <c r="AJ46" i="36"/>
  <c r="AB46" i="36"/>
  <c r="T46" i="36"/>
  <c r="L46" i="36"/>
  <c r="AR45" i="36"/>
  <c r="AJ45" i="36"/>
  <c r="AB45" i="36"/>
  <c r="T45" i="36"/>
  <c r="L45" i="36"/>
  <c r="AR44" i="36"/>
  <c r="AJ44" i="36"/>
  <c r="AB44" i="36"/>
  <c r="T44" i="36"/>
  <c r="L44" i="36"/>
  <c r="AR43" i="36"/>
  <c r="AJ43" i="36"/>
  <c r="AB43" i="36"/>
  <c r="T43" i="36"/>
  <c r="L43" i="36"/>
  <c r="AR42" i="36"/>
  <c r="AJ42" i="36"/>
  <c r="AB42" i="36"/>
  <c r="T42" i="36"/>
  <c r="L42" i="36"/>
  <c r="AR41" i="36"/>
  <c r="AJ41" i="36"/>
  <c r="AB41" i="36"/>
  <c r="T41" i="36"/>
  <c r="L41" i="36"/>
  <c r="AR40" i="36"/>
  <c r="AJ40" i="36"/>
  <c r="AB40" i="36"/>
  <c r="T40" i="36"/>
  <c r="L40" i="36"/>
  <c r="AR39" i="36"/>
  <c r="AJ39" i="36"/>
  <c r="AB39" i="36"/>
  <c r="T39" i="36"/>
  <c r="L39" i="36"/>
  <c r="AR38" i="36"/>
  <c r="AJ38" i="36"/>
  <c r="AB38" i="36"/>
  <c r="T38" i="36"/>
  <c r="L38" i="36"/>
  <c r="AR37" i="36"/>
  <c r="AJ37" i="36"/>
  <c r="AB37" i="36"/>
  <c r="T37" i="36"/>
  <c r="L37" i="36"/>
  <c r="AR36" i="36"/>
  <c r="AJ36" i="36"/>
  <c r="AB36" i="36"/>
  <c r="T36" i="36"/>
  <c r="L36" i="36"/>
  <c r="AC74" i="35"/>
  <c r="AQ54" i="35"/>
  <c r="AN54" i="35"/>
  <c r="AI54" i="35"/>
  <c r="AF54" i="35"/>
  <c r="AB54" i="35"/>
  <c r="AA54" i="35"/>
  <c r="X54" i="35"/>
  <c r="T54" i="35"/>
  <c r="S54" i="35"/>
  <c r="P54" i="35"/>
  <c r="K54" i="35"/>
  <c r="H54" i="35"/>
  <c r="L54" i="35" s="1"/>
  <c r="AQ53" i="35"/>
  <c r="AN53" i="35"/>
  <c r="AI53" i="35"/>
  <c r="AF53" i="35"/>
  <c r="AA53" i="35"/>
  <c r="X53" i="35"/>
  <c r="AB53" i="35" s="1"/>
  <c r="T53" i="35"/>
  <c r="S53" i="35"/>
  <c r="P53" i="35"/>
  <c r="K53" i="35"/>
  <c r="H53" i="35"/>
  <c r="L53" i="35" s="1"/>
  <c r="AQ52" i="35"/>
  <c r="AN52" i="35"/>
  <c r="AI52" i="35"/>
  <c r="AF52" i="35"/>
  <c r="AA52" i="35"/>
  <c r="X52" i="35"/>
  <c r="AB52" i="35" s="1"/>
  <c r="S52" i="35"/>
  <c r="P52" i="35"/>
  <c r="T52" i="35" s="1"/>
  <c r="K52" i="35"/>
  <c r="H52" i="35"/>
  <c r="L52" i="35" s="1"/>
  <c r="AQ51" i="35"/>
  <c r="AN51" i="35"/>
  <c r="AR51" i="35" s="1"/>
  <c r="AJ51" i="35"/>
  <c r="AI51" i="35"/>
  <c r="AF51" i="35"/>
  <c r="AA51" i="35"/>
  <c r="AB51" i="35" s="1"/>
  <c r="X51" i="35"/>
  <c r="T51" i="35"/>
  <c r="S51" i="35"/>
  <c r="P51" i="35"/>
  <c r="L51" i="35"/>
  <c r="K51" i="35"/>
  <c r="H51" i="35"/>
  <c r="AR50" i="35"/>
  <c r="AJ50" i="35"/>
  <c r="AB50" i="35"/>
  <c r="T50" i="35"/>
  <c r="L50" i="35"/>
  <c r="AR49" i="35"/>
  <c r="AJ49" i="35"/>
  <c r="AB49" i="35"/>
  <c r="T49" i="35"/>
  <c r="L49" i="35"/>
  <c r="AR48" i="35"/>
  <c r="AJ48" i="35"/>
  <c r="AB48" i="35"/>
  <c r="T48" i="35"/>
  <c r="L48" i="35"/>
  <c r="AR47" i="35"/>
  <c r="AJ47" i="35"/>
  <c r="AB47" i="35"/>
  <c r="T47" i="35"/>
  <c r="L47" i="35"/>
  <c r="AR46" i="35"/>
  <c r="AJ46" i="35"/>
  <c r="AB46" i="35"/>
  <c r="T46" i="35"/>
  <c r="L46" i="35"/>
  <c r="AR45" i="35"/>
  <c r="AJ45" i="35"/>
  <c r="AB45" i="35"/>
  <c r="T45" i="35"/>
  <c r="L45" i="35"/>
  <c r="AR44" i="35"/>
  <c r="AJ44" i="35"/>
  <c r="AB44" i="35"/>
  <c r="T44" i="35"/>
  <c r="L44" i="35"/>
  <c r="AR43" i="35"/>
  <c r="AJ43" i="35"/>
  <c r="AB43" i="35"/>
  <c r="T43" i="35"/>
  <c r="L43" i="35"/>
  <c r="AR42" i="35"/>
  <c r="AJ42" i="35"/>
  <c r="AB42" i="35"/>
  <c r="T42" i="35"/>
  <c r="L42" i="35"/>
  <c r="AR41" i="35"/>
  <c r="AJ41" i="35"/>
  <c r="AB41" i="35"/>
  <c r="T41" i="35"/>
  <c r="L41" i="35"/>
  <c r="AR40" i="35"/>
  <c r="AJ40" i="35"/>
  <c r="AB40" i="35"/>
  <c r="T40" i="35"/>
  <c r="L40" i="35"/>
  <c r="AR39" i="35"/>
  <c r="AJ39" i="35"/>
  <c r="AB39" i="35"/>
  <c r="T39" i="35"/>
  <c r="L39" i="35"/>
  <c r="AR38" i="35"/>
  <c r="AJ38" i="35"/>
  <c r="AB38" i="35"/>
  <c r="T38" i="35"/>
  <c r="L38" i="35"/>
  <c r="AR37" i="35"/>
  <c r="AJ37" i="35"/>
  <c r="AB37" i="35"/>
  <c r="T37" i="35"/>
  <c r="L37" i="35"/>
  <c r="AR36" i="35"/>
  <c r="AJ36" i="35"/>
  <c r="AB36" i="35"/>
  <c r="T36" i="35"/>
  <c r="L36" i="35"/>
  <c r="AC74" i="34"/>
  <c r="AQ54" i="34"/>
  <c r="AN54" i="34"/>
  <c r="AI54" i="34"/>
  <c r="AF54" i="34"/>
  <c r="AB54" i="34"/>
  <c r="AA54" i="34"/>
  <c r="X54" i="34"/>
  <c r="S54" i="34"/>
  <c r="P54" i="34"/>
  <c r="T54" i="34" s="1"/>
  <c r="K54" i="34"/>
  <c r="H54" i="34"/>
  <c r="L54" i="34" s="1"/>
  <c r="AQ53" i="34"/>
  <c r="AN53" i="34"/>
  <c r="AI53" i="34"/>
  <c r="AF53" i="34"/>
  <c r="AA53" i="34"/>
  <c r="AB53" i="34" s="1"/>
  <c r="X53" i="34"/>
  <c r="S53" i="34"/>
  <c r="P53" i="34"/>
  <c r="T53" i="34" s="1"/>
  <c r="K53" i="34"/>
  <c r="H53" i="34"/>
  <c r="L53" i="34" s="1"/>
  <c r="AQ52" i="34"/>
  <c r="AN52" i="34"/>
  <c r="AI52" i="34"/>
  <c r="AF52" i="34"/>
  <c r="AA52" i="34"/>
  <c r="X52" i="34"/>
  <c r="AB52" i="34" s="1"/>
  <c r="T52" i="34"/>
  <c r="S52" i="34"/>
  <c r="P52" i="34"/>
  <c r="K52" i="34"/>
  <c r="H52" i="34"/>
  <c r="L52" i="34" s="1"/>
  <c r="AQ51" i="34"/>
  <c r="AR51" i="34" s="1"/>
  <c r="AN51" i="34"/>
  <c r="AI51" i="34"/>
  <c r="AF51" i="34"/>
  <c r="AJ51" i="34" s="1"/>
  <c r="AA51" i="34"/>
  <c r="X51" i="34"/>
  <c r="AB51" i="34" s="1"/>
  <c r="T51" i="34"/>
  <c r="S51" i="34"/>
  <c r="P51" i="34"/>
  <c r="K51" i="34"/>
  <c r="H51" i="34"/>
  <c r="L51" i="34" s="1"/>
  <c r="AR50" i="34"/>
  <c r="AJ50" i="34"/>
  <c r="AB50" i="34"/>
  <c r="T50" i="34"/>
  <c r="L50" i="34"/>
  <c r="AR49" i="34"/>
  <c r="AJ49" i="34"/>
  <c r="AB49" i="34"/>
  <c r="T49" i="34"/>
  <c r="L49" i="34"/>
  <c r="AR48" i="34"/>
  <c r="AJ48" i="34"/>
  <c r="AB48" i="34"/>
  <c r="T48" i="34"/>
  <c r="L48" i="34"/>
  <c r="AR47" i="34"/>
  <c r="AJ47" i="34"/>
  <c r="AB47" i="34"/>
  <c r="T47" i="34"/>
  <c r="L47" i="34"/>
  <c r="AR46" i="34"/>
  <c r="AJ46" i="34"/>
  <c r="AB46" i="34"/>
  <c r="T46" i="34"/>
  <c r="L46" i="34"/>
  <c r="AR45" i="34"/>
  <c r="AJ45" i="34"/>
  <c r="AB45" i="34"/>
  <c r="T45" i="34"/>
  <c r="L45" i="34"/>
  <c r="AR44" i="34"/>
  <c r="AJ44" i="34"/>
  <c r="AB44" i="34"/>
  <c r="T44" i="34"/>
  <c r="L44" i="34"/>
  <c r="AR43" i="34"/>
  <c r="AJ43" i="34"/>
  <c r="AB43" i="34"/>
  <c r="T43" i="34"/>
  <c r="L43" i="34"/>
  <c r="AR42" i="34"/>
  <c r="AJ42" i="34"/>
  <c r="AB42" i="34"/>
  <c r="T42" i="34"/>
  <c r="L42" i="34"/>
  <c r="AR41" i="34"/>
  <c r="AJ41" i="34"/>
  <c r="AB41" i="34"/>
  <c r="T41" i="34"/>
  <c r="L41" i="34"/>
  <c r="AR40" i="34"/>
  <c r="AJ40" i="34"/>
  <c r="AB40" i="34"/>
  <c r="T40" i="34"/>
  <c r="L40" i="34"/>
  <c r="AR39" i="34"/>
  <c r="AJ39" i="34"/>
  <c r="AB39" i="34"/>
  <c r="T39" i="34"/>
  <c r="L39" i="34"/>
  <c r="AR38" i="34"/>
  <c r="AJ38" i="34"/>
  <c r="AB38" i="34"/>
  <c r="T38" i="34"/>
  <c r="L38" i="34"/>
  <c r="AR37" i="34"/>
  <c r="AJ37" i="34"/>
  <c r="AB37" i="34"/>
  <c r="T37" i="34"/>
  <c r="L37" i="34"/>
  <c r="AR36" i="34"/>
  <c r="AJ36" i="34"/>
  <c r="AB36" i="34"/>
  <c r="T36" i="34"/>
  <c r="L36" i="34"/>
  <c r="AC74" i="33"/>
  <c r="AQ54" i="33"/>
  <c r="AN54" i="33"/>
  <c r="AI54" i="33"/>
  <c r="AF54" i="33"/>
  <c r="AB54" i="33"/>
  <c r="AA54" i="33"/>
  <c r="X54" i="33"/>
  <c r="S54" i="33"/>
  <c r="P54" i="33"/>
  <c r="T54" i="33" s="1"/>
  <c r="L54" i="33"/>
  <c r="K54" i="33"/>
  <c r="H54" i="33"/>
  <c r="AQ53" i="33"/>
  <c r="AN53" i="33"/>
  <c r="AI53" i="33"/>
  <c r="AF53" i="33"/>
  <c r="AA53" i="33"/>
  <c r="AB53" i="33" s="1"/>
  <c r="X53" i="33"/>
  <c r="S53" i="33"/>
  <c r="P53" i="33"/>
  <c r="T53" i="33" s="1"/>
  <c r="K53" i="33"/>
  <c r="L53" i="33" s="1"/>
  <c r="H53" i="33"/>
  <c r="AQ52" i="33"/>
  <c r="AN52" i="33"/>
  <c r="AI52" i="33"/>
  <c r="AF52" i="33"/>
  <c r="AB52" i="33"/>
  <c r="AA52" i="33"/>
  <c r="X52" i="33"/>
  <c r="S52" i="33"/>
  <c r="P52" i="33"/>
  <c r="T52" i="33" s="1"/>
  <c r="K52" i="33"/>
  <c r="H52" i="33"/>
  <c r="L52" i="33" s="1"/>
  <c r="AQ51" i="33"/>
  <c r="AR51" i="33" s="1"/>
  <c r="AN51" i="33"/>
  <c r="AI51" i="33"/>
  <c r="AF51" i="33"/>
  <c r="AJ51" i="33" s="1"/>
  <c r="AA51" i="33"/>
  <c r="AB51" i="33" s="1"/>
  <c r="X51" i="33"/>
  <c r="T51" i="33"/>
  <c r="S51" i="33"/>
  <c r="P51" i="33"/>
  <c r="K51" i="33"/>
  <c r="H51" i="33"/>
  <c r="L51" i="33" s="1"/>
  <c r="AR50" i="33"/>
  <c r="AJ50" i="33"/>
  <c r="AB50" i="33"/>
  <c r="T50" i="33"/>
  <c r="L50" i="33"/>
  <c r="AR49" i="33"/>
  <c r="AJ49" i="33"/>
  <c r="AB49" i="33"/>
  <c r="T49" i="33"/>
  <c r="L49" i="33"/>
  <c r="AR48" i="33"/>
  <c r="AJ48" i="33"/>
  <c r="AB48" i="33"/>
  <c r="T48" i="33"/>
  <c r="L48" i="33"/>
  <c r="AR47" i="33"/>
  <c r="AJ47" i="33"/>
  <c r="AB47" i="33"/>
  <c r="T47" i="33"/>
  <c r="L47" i="33"/>
  <c r="AR46" i="33"/>
  <c r="AJ46" i="33"/>
  <c r="AB46" i="33"/>
  <c r="T46" i="33"/>
  <c r="L46" i="33"/>
  <c r="AR45" i="33"/>
  <c r="AJ45" i="33"/>
  <c r="AB45" i="33"/>
  <c r="T45" i="33"/>
  <c r="L45" i="33"/>
  <c r="AR44" i="33"/>
  <c r="AJ44" i="33"/>
  <c r="AB44" i="33"/>
  <c r="T44" i="33"/>
  <c r="L44" i="33"/>
  <c r="AR43" i="33"/>
  <c r="AJ43" i="33"/>
  <c r="AB43" i="33"/>
  <c r="T43" i="33"/>
  <c r="L43" i="33"/>
  <c r="AR42" i="33"/>
  <c r="AJ42" i="33"/>
  <c r="AB42" i="33"/>
  <c r="T42" i="33"/>
  <c r="L42" i="33"/>
  <c r="AR41" i="33"/>
  <c r="AJ41" i="33"/>
  <c r="AB41" i="33"/>
  <c r="T41" i="33"/>
  <c r="L41" i="33"/>
  <c r="AR40" i="33"/>
  <c r="AJ40" i="33"/>
  <c r="AB40" i="33"/>
  <c r="T40" i="33"/>
  <c r="L40" i="33"/>
  <c r="AR39" i="33"/>
  <c r="AJ39" i="33"/>
  <c r="AB39" i="33"/>
  <c r="T39" i="33"/>
  <c r="L39" i="33"/>
  <c r="AR38" i="33"/>
  <c r="AJ38" i="33"/>
  <c r="AB38" i="33"/>
  <c r="T38" i="33"/>
  <c r="L38" i="33"/>
  <c r="AR37" i="33"/>
  <c r="AJ37" i="33"/>
  <c r="AB37" i="33"/>
  <c r="T37" i="33"/>
  <c r="L37" i="33"/>
  <c r="AR36" i="33"/>
  <c r="AJ36" i="33"/>
  <c r="AB36" i="33"/>
  <c r="T36" i="33"/>
  <c r="L36" i="33"/>
  <c r="AC74" i="32"/>
  <c r="AQ54" i="32"/>
  <c r="AN54" i="32"/>
  <c r="AI54" i="32"/>
  <c r="AF54" i="32"/>
  <c r="AB54" i="32"/>
  <c r="AA54" i="32"/>
  <c r="X54" i="32"/>
  <c r="T54" i="32"/>
  <c r="S54" i="32"/>
  <c r="P54" i="32"/>
  <c r="K54" i="32"/>
  <c r="H54" i="32"/>
  <c r="L54" i="32" s="1"/>
  <c r="AQ53" i="32"/>
  <c r="AN53" i="32"/>
  <c r="AI53" i="32"/>
  <c r="AF53" i="32"/>
  <c r="AA53" i="32"/>
  <c r="X53" i="32"/>
  <c r="AB53" i="32" s="1"/>
  <c r="S53" i="32"/>
  <c r="P53" i="32"/>
  <c r="T53" i="32" s="1"/>
  <c r="K53" i="32"/>
  <c r="H53" i="32"/>
  <c r="L53" i="32" s="1"/>
  <c r="AQ52" i="32"/>
  <c r="AN52" i="32"/>
  <c r="AI52" i="32"/>
  <c r="AF52" i="32"/>
  <c r="AA52" i="32"/>
  <c r="X52" i="32"/>
  <c r="AB52" i="32" s="1"/>
  <c r="S52" i="32"/>
  <c r="P52" i="32"/>
  <c r="T52" i="32" s="1"/>
  <c r="L52" i="32"/>
  <c r="K52" i="32"/>
  <c r="H52" i="32"/>
  <c r="AQ51" i="32"/>
  <c r="AN51" i="32"/>
  <c r="AR51" i="32" s="1"/>
  <c r="AI51" i="32"/>
  <c r="AF51" i="32"/>
  <c r="AJ51" i="32" s="1"/>
  <c r="AA51" i="32"/>
  <c r="AB51" i="32" s="1"/>
  <c r="X51" i="32"/>
  <c r="T51" i="32"/>
  <c r="S51" i="32"/>
  <c r="P51" i="32"/>
  <c r="L51" i="32"/>
  <c r="K51" i="32"/>
  <c r="H51" i="32"/>
  <c r="AR50" i="32"/>
  <c r="AJ50" i="32"/>
  <c r="AB50" i="32"/>
  <c r="T50" i="32"/>
  <c r="L50" i="32"/>
  <c r="AR49" i="32"/>
  <c r="AJ49" i="32"/>
  <c r="AB49" i="32"/>
  <c r="T49" i="32"/>
  <c r="L49" i="32"/>
  <c r="AR48" i="32"/>
  <c r="AJ48" i="32"/>
  <c r="AB48" i="32"/>
  <c r="T48" i="32"/>
  <c r="L48" i="32"/>
  <c r="AR47" i="32"/>
  <c r="AJ47" i="32"/>
  <c r="AB47" i="32"/>
  <c r="T47" i="32"/>
  <c r="L47" i="32"/>
  <c r="AR46" i="32"/>
  <c r="AJ46" i="32"/>
  <c r="AB46" i="32"/>
  <c r="T46" i="32"/>
  <c r="L46" i="32"/>
  <c r="AR45" i="32"/>
  <c r="AJ45" i="32"/>
  <c r="AB45" i="32"/>
  <c r="T45" i="32"/>
  <c r="L45" i="32"/>
  <c r="AR44" i="32"/>
  <c r="AJ44" i="32"/>
  <c r="AB44" i="32"/>
  <c r="T44" i="32"/>
  <c r="L44" i="32"/>
  <c r="AR43" i="32"/>
  <c r="AJ43" i="32"/>
  <c r="AB43" i="32"/>
  <c r="T43" i="32"/>
  <c r="L43" i="32"/>
  <c r="AR42" i="32"/>
  <c r="AJ42" i="32"/>
  <c r="AB42" i="32"/>
  <c r="T42" i="32"/>
  <c r="L42" i="32"/>
  <c r="AR41" i="32"/>
  <c r="AJ41" i="32"/>
  <c r="AB41" i="32"/>
  <c r="T41" i="32"/>
  <c r="L41" i="32"/>
  <c r="AR40" i="32"/>
  <c r="AJ40" i="32"/>
  <c r="AB40" i="32"/>
  <c r="T40" i="32"/>
  <c r="L40" i="32"/>
  <c r="AR39" i="32"/>
  <c r="AJ39" i="32"/>
  <c r="AB39" i="32"/>
  <c r="T39" i="32"/>
  <c r="L39" i="32"/>
  <c r="AR38" i="32"/>
  <c r="AJ38" i="32"/>
  <c r="AB38" i="32"/>
  <c r="T38" i="32"/>
  <c r="L38" i="32"/>
  <c r="AR37" i="32"/>
  <c r="AJ37" i="32"/>
  <c r="AB37" i="32"/>
  <c r="T37" i="32"/>
  <c r="L37" i="32"/>
  <c r="AR36" i="32"/>
  <c r="AJ36" i="32"/>
  <c r="AB36" i="32"/>
  <c r="T36" i="32"/>
  <c r="L36" i="32"/>
  <c r="AC74" i="31"/>
  <c r="AQ54" i="31"/>
  <c r="AN54" i="31"/>
  <c r="AI54" i="31"/>
  <c r="AF54" i="31"/>
  <c r="AB54" i="31"/>
  <c r="AA54" i="31"/>
  <c r="X54" i="31"/>
  <c r="S54" i="31"/>
  <c r="T54" i="31" s="1"/>
  <c r="P54" i="31"/>
  <c r="K54" i="31"/>
  <c r="H54" i="31"/>
  <c r="L54" i="31" s="1"/>
  <c r="AQ53" i="31"/>
  <c r="AN53" i="31"/>
  <c r="AI53" i="31"/>
  <c r="AF53" i="31"/>
  <c r="AA53" i="31"/>
  <c r="AB53" i="31" s="1"/>
  <c r="X53" i="31"/>
  <c r="S53" i="31"/>
  <c r="P53" i="31"/>
  <c r="T53" i="31" s="1"/>
  <c r="K53" i="31"/>
  <c r="H53" i="31"/>
  <c r="L53" i="31" s="1"/>
  <c r="AQ52" i="31"/>
  <c r="AN52" i="31"/>
  <c r="AI52" i="31"/>
  <c r="AF52" i="31"/>
  <c r="AA52" i="31"/>
  <c r="X52" i="31"/>
  <c r="AB52" i="31" s="1"/>
  <c r="S52" i="31"/>
  <c r="P52" i="31"/>
  <c r="T52" i="31" s="1"/>
  <c r="L52" i="31"/>
  <c r="K52" i="31"/>
  <c r="H52" i="31"/>
  <c r="AQ51" i="31"/>
  <c r="AR51" i="31" s="1"/>
  <c r="AN51" i="31"/>
  <c r="AI51" i="31"/>
  <c r="AF51" i="31"/>
  <c r="AJ51" i="31" s="1"/>
  <c r="AA51" i="31"/>
  <c r="X51" i="31"/>
  <c r="AB51" i="31" s="1"/>
  <c r="T51" i="31"/>
  <c r="S51" i="31"/>
  <c r="P51" i="31"/>
  <c r="K51" i="31"/>
  <c r="L51" i="31" s="1"/>
  <c r="H51" i="31"/>
  <c r="AR50" i="31"/>
  <c r="AJ50" i="31"/>
  <c r="AB50" i="31"/>
  <c r="T50" i="31"/>
  <c r="L50" i="31"/>
  <c r="AR49" i="31"/>
  <c r="AJ49" i="31"/>
  <c r="AB49" i="31"/>
  <c r="T49" i="31"/>
  <c r="L49" i="31"/>
  <c r="AR48" i="31"/>
  <c r="AJ48" i="31"/>
  <c r="AB48" i="31"/>
  <c r="T48" i="31"/>
  <c r="L48" i="31"/>
  <c r="AR47" i="31"/>
  <c r="AJ47" i="31"/>
  <c r="AB47" i="31"/>
  <c r="T47" i="31"/>
  <c r="L47" i="31"/>
  <c r="AR46" i="31"/>
  <c r="AJ46" i="31"/>
  <c r="AB46" i="31"/>
  <c r="T46" i="31"/>
  <c r="L46" i="31"/>
  <c r="AR45" i="31"/>
  <c r="AJ45" i="31"/>
  <c r="AB45" i="31"/>
  <c r="T45" i="31"/>
  <c r="L45" i="31"/>
  <c r="AR44" i="31"/>
  <c r="AJ44" i="31"/>
  <c r="AB44" i="31"/>
  <c r="T44" i="31"/>
  <c r="L44" i="31"/>
  <c r="AR43" i="31"/>
  <c r="AJ43" i="31"/>
  <c r="AB43" i="31"/>
  <c r="T43" i="31"/>
  <c r="L43" i="31"/>
  <c r="AR42" i="31"/>
  <c r="AJ42" i="31"/>
  <c r="AB42" i="31"/>
  <c r="T42" i="31"/>
  <c r="L42" i="31"/>
  <c r="AR41" i="31"/>
  <c r="AJ41" i="31"/>
  <c r="AB41" i="31"/>
  <c r="T41" i="31"/>
  <c r="L41" i="31"/>
  <c r="AR40" i="31"/>
  <c r="AJ40" i="31"/>
  <c r="AB40" i="31"/>
  <c r="T40" i="31"/>
  <c r="L40" i="31"/>
  <c r="AR39" i="31"/>
  <c r="AJ39" i="31"/>
  <c r="AB39" i="31"/>
  <c r="T39" i="31"/>
  <c r="L39" i="31"/>
  <c r="AR38" i="31"/>
  <c r="AJ38" i="31"/>
  <c r="AB38" i="31"/>
  <c r="T38" i="31"/>
  <c r="L38" i="31"/>
  <c r="AR37" i="31"/>
  <c r="AJ37" i="31"/>
  <c r="AB37" i="31"/>
  <c r="T37" i="31"/>
  <c r="L37" i="31"/>
  <c r="AR36" i="31"/>
  <c r="AJ36" i="31"/>
  <c r="AB36" i="31"/>
  <c r="T36" i="31"/>
  <c r="L36" i="31"/>
  <c r="AC74" i="30"/>
  <c r="AQ54" i="30"/>
  <c r="AN54" i="30"/>
  <c r="AI54" i="30"/>
  <c r="AF54" i="30"/>
  <c r="AB54" i="30"/>
  <c r="AA54" i="30"/>
  <c r="X54" i="30"/>
  <c r="S54" i="30"/>
  <c r="T54" i="30" s="1"/>
  <c r="P54" i="30"/>
  <c r="K54" i="30"/>
  <c r="H54" i="30"/>
  <c r="L54" i="30" s="1"/>
  <c r="AQ53" i="30"/>
  <c r="AN53" i="30"/>
  <c r="AI53" i="30"/>
  <c r="AF53" i="30"/>
  <c r="AA53" i="30"/>
  <c r="AB53" i="30" s="1"/>
  <c r="X53" i="30"/>
  <c r="S53" i="30"/>
  <c r="P53" i="30"/>
  <c r="T53" i="30" s="1"/>
  <c r="K53" i="30"/>
  <c r="H53" i="30"/>
  <c r="L53" i="30" s="1"/>
  <c r="AQ52" i="30"/>
  <c r="AN52" i="30"/>
  <c r="AI52" i="30"/>
  <c r="AF52" i="30"/>
  <c r="AB52" i="30"/>
  <c r="AA52" i="30"/>
  <c r="X52" i="30"/>
  <c r="S52" i="30"/>
  <c r="P52" i="30"/>
  <c r="T52" i="30" s="1"/>
  <c r="K52" i="30"/>
  <c r="H52" i="30"/>
  <c r="L52" i="30" s="1"/>
  <c r="AQ51" i="30"/>
  <c r="AR51" i="30" s="1"/>
  <c r="AN51" i="30"/>
  <c r="AI51" i="30"/>
  <c r="AF51" i="30"/>
  <c r="AJ51" i="30" s="1"/>
  <c r="AA51" i="30"/>
  <c r="AB51" i="30" s="1"/>
  <c r="X51" i="30"/>
  <c r="T51" i="30"/>
  <c r="S51" i="30"/>
  <c r="P51" i="30"/>
  <c r="K51" i="30"/>
  <c r="L51" i="30" s="1"/>
  <c r="H51" i="30"/>
  <c r="AR50" i="30"/>
  <c r="AJ50" i="30"/>
  <c r="AB50" i="30"/>
  <c r="T50" i="30"/>
  <c r="L50" i="30"/>
  <c r="AR49" i="30"/>
  <c r="AJ49" i="30"/>
  <c r="AB49" i="30"/>
  <c r="T49" i="30"/>
  <c r="L49" i="30"/>
  <c r="AR48" i="30"/>
  <c r="AJ48" i="30"/>
  <c r="AB48" i="30"/>
  <c r="T48" i="30"/>
  <c r="L48" i="30"/>
  <c r="AR47" i="30"/>
  <c r="AJ47" i="30"/>
  <c r="AB47" i="30"/>
  <c r="T47" i="30"/>
  <c r="L47" i="30"/>
  <c r="AR46" i="30"/>
  <c r="AJ46" i="30"/>
  <c r="AB46" i="30"/>
  <c r="T46" i="30"/>
  <c r="L46" i="30"/>
  <c r="AR45" i="30"/>
  <c r="AJ45" i="30"/>
  <c r="AB45" i="30"/>
  <c r="T45" i="30"/>
  <c r="L45" i="30"/>
  <c r="AR44" i="30"/>
  <c r="AJ44" i="30"/>
  <c r="AB44" i="30"/>
  <c r="T44" i="30"/>
  <c r="L44" i="30"/>
  <c r="AR43" i="30"/>
  <c r="AJ43" i="30"/>
  <c r="AB43" i="30"/>
  <c r="T43" i="30"/>
  <c r="L43" i="30"/>
  <c r="AR42" i="30"/>
  <c r="AJ42" i="30"/>
  <c r="AB42" i="30"/>
  <c r="T42" i="30"/>
  <c r="L42" i="30"/>
  <c r="AR41" i="30"/>
  <c r="AJ41" i="30"/>
  <c r="AB41" i="30"/>
  <c r="T41" i="30"/>
  <c r="L41" i="30"/>
  <c r="AR40" i="30"/>
  <c r="AJ40" i="30"/>
  <c r="AB40" i="30"/>
  <c r="T40" i="30"/>
  <c r="L40" i="30"/>
  <c r="AR39" i="30"/>
  <c r="AJ39" i="30"/>
  <c r="AB39" i="30"/>
  <c r="T39" i="30"/>
  <c r="L39" i="30"/>
  <c r="AR38" i="30"/>
  <c r="AJ38" i="30"/>
  <c r="AB38" i="30"/>
  <c r="T38" i="30"/>
  <c r="L38" i="30"/>
  <c r="AR37" i="30"/>
  <c r="AJ37" i="30"/>
  <c r="AB37" i="30"/>
  <c r="T37" i="30"/>
  <c r="L37" i="30"/>
  <c r="AR36" i="30"/>
  <c r="AJ36" i="30"/>
  <c r="AB36" i="30"/>
  <c r="T36" i="30"/>
  <c r="L36" i="30"/>
  <c r="AC74" i="29"/>
  <c r="AQ54" i="29"/>
  <c r="AN54" i="29"/>
  <c r="AI54" i="29"/>
  <c r="AF54" i="29"/>
  <c r="AB54" i="29"/>
  <c r="AA54" i="29"/>
  <c r="X54" i="29"/>
  <c r="S54" i="29"/>
  <c r="T54" i="29" s="1"/>
  <c r="P54" i="29"/>
  <c r="L54" i="29"/>
  <c r="K54" i="29"/>
  <c r="H54" i="29"/>
  <c r="AQ53" i="29"/>
  <c r="AN53" i="29"/>
  <c r="AI53" i="29"/>
  <c r="AF53" i="29"/>
  <c r="AB53" i="29"/>
  <c r="AA53" i="29"/>
  <c r="X53" i="29"/>
  <c r="S53" i="29"/>
  <c r="P53" i="29"/>
  <c r="T53" i="29" s="1"/>
  <c r="K53" i="29"/>
  <c r="H53" i="29"/>
  <c r="L53" i="29" s="1"/>
  <c r="AQ52" i="29"/>
  <c r="AN52" i="29"/>
  <c r="AI52" i="29"/>
  <c r="AF52" i="29"/>
  <c r="AB52" i="29"/>
  <c r="AA52" i="29"/>
  <c r="X52" i="29"/>
  <c r="S52" i="29"/>
  <c r="P52" i="29"/>
  <c r="T52" i="29" s="1"/>
  <c r="K52" i="29"/>
  <c r="H52" i="29"/>
  <c r="L52" i="29" s="1"/>
  <c r="AR51" i="29"/>
  <c r="AQ51" i="29"/>
  <c r="AN51" i="29"/>
  <c r="AI51" i="29"/>
  <c r="AF51" i="29"/>
  <c r="AJ51" i="29" s="1"/>
  <c r="AA51" i="29"/>
  <c r="AB51" i="29" s="1"/>
  <c r="X51" i="29"/>
  <c r="S51" i="29"/>
  <c r="P51" i="29"/>
  <c r="T51" i="29" s="1"/>
  <c r="K51" i="29"/>
  <c r="L51" i="29" s="1"/>
  <c r="H51" i="29"/>
  <c r="AR50" i="29"/>
  <c r="AJ50" i="29"/>
  <c r="AB50" i="29"/>
  <c r="T50" i="29"/>
  <c r="L50" i="29"/>
  <c r="AR49" i="29"/>
  <c r="AJ49" i="29"/>
  <c r="AB49" i="29"/>
  <c r="T49" i="29"/>
  <c r="L49" i="29"/>
  <c r="AR48" i="29"/>
  <c r="AJ48" i="29"/>
  <c r="AB48" i="29"/>
  <c r="T48" i="29"/>
  <c r="L48" i="29"/>
  <c r="AR47" i="29"/>
  <c r="AJ47" i="29"/>
  <c r="AB47" i="29"/>
  <c r="T47" i="29"/>
  <c r="L47" i="29"/>
  <c r="AR46" i="29"/>
  <c r="AJ46" i="29"/>
  <c r="AB46" i="29"/>
  <c r="T46" i="29"/>
  <c r="L46" i="29"/>
  <c r="AR45" i="29"/>
  <c r="AJ45" i="29"/>
  <c r="AB45" i="29"/>
  <c r="T45" i="29"/>
  <c r="L45" i="29"/>
  <c r="AR44" i="29"/>
  <c r="AJ44" i="29"/>
  <c r="AB44" i="29"/>
  <c r="T44" i="29"/>
  <c r="L44" i="29"/>
  <c r="AR43" i="29"/>
  <c r="AJ43" i="29"/>
  <c r="AB43" i="29"/>
  <c r="T43" i="29"/>
  <c r="L43" i="29"/>
  <c r="AR42" i="29"/>
  <c r="AJ42" i="29"/>
  <c r="AB42" i="29"/>
  <c r="T42" i="29"/>
  <c r="L42" i="29"/>
  <c r="AR41" i="29"/>
  <c r="AJ41" i="29"/>
  <c r="AB41" i="29"/>
  <c r="T41" i="29"/>
  <c r="L41" i="29"/>
  <c r="AR40" i="29"/>
  <c r="AJ40" i="29"/>
  <c r="AB40" i="29"/>
  <c r="T40" i="29"/>
  <c r="L40" i="29"/>
  <c r="AR39" i="29"/>
  <c r="AJ39" i="29"/>
  <c r="AB39" i="29"/>
  <c r="T39" i="29"/>
  <c r="L39" i="29"/>
  <c r="AR38" i="29"/>
  <c r="AJ38" i="29"/>
  <c r="AB38" i="29"/>
  <c r="T38" i="29"/>
  <c r="L38" i="29"/>
  <c r="AR37" i="29"/>
  <c r="AJ37" i="29"/>
  <c r="AB37" i="29"/>
  <c r="T37" i="29"/>
  <c r="L37" i="29"/>
  <c r="AR36" i="29"/>
  <c r="AJ36" i="29"/>
  <c r="AB36" i="29"/>
  <c r="T36" i="29"/>
  <c r="L36" i="29"/>
  <c r="AC74" i="28"/>
  <c r="AQ54" i="28"/>
  <c r="AN54" i="28"/>
  <c r="AI54" i="28"/>
  <c r="AF54" i="28"/>
  <c r="AB54" i="28"/>
  <c r="AA54" i="28"/>
  <c r="X54" i="28"/>
  <c r="T54" i="28"/>
  <c r="S54" i="28"/>
  <c r="P54" i="28"/>
  <c r="K54" i="28"/>
  <c r="H54" i="28"/>
  <c r="L54" i="28" s="1"/>
  <c r="AQ53" i="28"/>
  <c r="AN53" i="28"/>
  <c r="AI53" i="28"/>
  <c r="AF53" i="28"/>
  <c r="AA53" i="28"/>
  <c r="X53" i="28"/>
  <c r="AB53" i="28" s="1"/>
  <c r="S53" i="28"/>
  <c r="T53" i="28" s="1"/>
  <c r="P53" i="28"/>
  <c r="K53" i="28"/>
  <c r="H53" i="28"/>
  <c r="L53" i="28" s="1"/>
  <c r="AQ52" i="28"/>
  <c r="AN52" i="28"/>
  <c r="AI52" i="28"/>
  <c r="AF52" i="28"/>
  <c r="AA52" i="28"/>
  <c r="X52" i="28"/>
  <c r="AB52" i="28" s="1"/>
  <c r="S52" i="28"/>
  <c r="P52" i="28"/>
  <c r="T52" i="28" s="1"/>
  <c r="K52" i="28"/>
  <c r="H52" i="28"/>
  <c r="L52" i="28" s="1"/>
  <c r="AQ51" i="28"/>
  <c r="AN51" i="28"/>
  <c r="AR51" i="28" s="1"/>
  <c r="AI51" i="28"/>
  <c r="AJ51" i="28" s="1"/>
  <c r="AF51" i="28"/>
  <c r="AA51" i="28"/>
  <c r="AB51" i="28" s="1"/>
  <c r="X51" i="28"/>
  <c r="T51" i="28"/>
  <c r="S51" i="28"/>
  <c r="P51" i="28"/>
  <c r="L51" i="28"/>
  <c r="K51" i="28"/>
  <c r="H51" i="28"/>
  <c r="AR50" i="28"/>
  <c r="AJ50" i="28"/>
  <c r="AB50" i="28"/>
  <c r="T50" i="28"/>
  <c r="L50" i="28"/>
  <c r="AR49" i="28"/>
  <c r="AJ49" i="28"/>
  <c r="AB49" i="28"/>
  <c r="T49" i="28"/>
  <c r="L49" i="28"/>
  <c r="AR48" i="28"/>
  <c r="AJ48" i="28"/>
  <c r="AB48" i="28"/>
  <c r="T48" i="28"/>
  <c r="L48" i="28"/>
  <c r="AR47" i="28"/>
  <c r="AJ47" i="28"/>
  <c r="AB47" i="28"/>
  <c r="T47" i="28"/>
  <c r="L47" i="28"/>
  <c r="AR46" i="28"/>
  <c r="AJ46" i="28"/>
  <c r="AB46" i="28"/>
  <c r="T46" i="28"/>
  <c r="L46" i="28"/>
  <c r="AR45" i="28"/>
  <c r="AJ45" i="28"/>
  <c r="AB45" i="28"/>
  <c r="T45" i="28"/>
  <c r="L45" i="28"/>
  <c r="AR44" i="28"/>
  <c r="AJ44" i="28"/>
  <c r="AB44" i="28"/>
  <c r="T44" i="28"/>
  <c r="L44" i="28"/>
  <c r="AR43" i="28"/>
  <c r="AJ43" i="28"/>
  <c r="AB43" i="28"/>
  <c r="T43" i="28"/>
  <c r="L43" i="28"/>
  <c r="AR42" i="28"/>
  <c r="AJ42" i="28"/>
  <c r="AB42" i="28"/>
  <c r="T42" i="28"/>
  <c r="L42" i="28"/>
  <c r="AR41" i="28"/>
  <c r="AJ41" i="28"/>
  <c r="AB41" i="28"/>
  <c r="T41" i="28"/>
  <c r="L41" i="28"/>
  <c r="AR40" i="28"/>
  <c r="AJ40" i="28"/>
  <c r="AB40" i="28"/>
  <c r="T40" i="28"/>
  <c r="L40" i="28"/>
  <c r="AR39" i="28"/>
  <c r="AJ39" i="28"/>
  <c r="AB39" i="28"/>
  <c r="T39" i="28"/>
  <c r="L39" i="28"/>
  <c r="AR38" i="28"/>
  <c r="AJ38" i="28"/>
  <c r="AB38" i="28"/>
  <c r="T38" i="28"/>
  <c r="L38" i="28"/>
  <c r="AR37" i="28"/>
  <c r="AJ37" i="28"/>
  <c r="AB37" i="28"/>
  <c r="T37" i="28"/>
  <c r="L37" i="28"/>
  <c r="AR36" i="28"/>
  <c r="AJ36" i="28"/>
  <c r="AB36" i="28"/>
  <c r="T36" i="28"/>
  <c r="L36" i="28"/>
  <c r="AC74" i="27"/>
  <c r="AQ54" i="27"/>
  <c r="AN54" i="27"/>
  <c r="AI54" i="27"/>
  <c r="AF54" i="27"/>
  <c r="AB54" i="27"/>
  <c r="AA54" i="27"/>
  <c r="X54" i="27"/>
  <c r="T54" i="27"/>
  <c r="S54" i="27"/>
  <c r="P54" i="27"/>
  <c r="K54" i="27"/>
  <c r="H54" i="27"/>
  <c r="L54" i="27" s="1"/>
  <c r="AQ53" i="27"/>
  <c r="AN53" i="27"/>
  <c r="AI53" i="27"/>
  <c r="AF53" i="27"/>
  <c r="AA53" i="27"/>
  <c r="X53" i="27"/>
  <c r="AB53" i="27" s="1"/>
  <c r="S53" i="27"/>
  <c r="T53" i="27" s="1"/>
  <c r="P53" i="27"/>
  <c r="K53" i="27"/>
  <c r="H53" i="27"/>
  <c r="L53" i="27" s="1"/>
  <c r="AQ52" i="27"/>
  <c r="AN52" i="27"/>
  <c r="AI52" i="27"/>
  <c r="AF52" i="27"/>
  <c r="AA52" i="27"/>
  <c r="X52" i="27"/>
  <c r="AB52" i="27" s="1"/>
  <c r="S52" i="27"/>
  <c r="P52" i="27"/>
  <c r="T52" i="27" s="1"/>
  <c r="K52" i="27"/>
  <c r="H52" i="27"/>
  <c r="L52" i="27" s="1"/>
  <c r="AQ51" i="27"/>
  <c r="AN51" i="27"/>
  <c r="AR51" i="27" s="1"/>
  <c r="AI51" i="27"/>
  <c r="AJ51" i="27" s="1"/>
  <c r="AF51" i="27"/>
  <c r="AA51" i="27"/>
  <c r="AB51" i="27" s="1"/>
  <c r="X51" i="27"/>
  <c r="T51" i="27"/>
  <c r="S51" i="27"/>
  <c r="P51" i="27"/>
  <c r="L51" i="27"/>
  <c r="K51" i="27"/>
  <c r="H51" i="27"/>
  <c r="AR50" i="27"/>
  <c r="AJ50" i="27"/>
  <c r="AB50" i="27"/>
  <c r="T50" i="27"/>
  <c r="L50" i="27"/>
  <c r="AR49" i="27"/>
  <c r="AJ49" i="27"/>
  <c r="AB49" i="27"/>
  <c r="T49" i="27"/>
  <c r="L49" i="27"/>
  <c r="AR48" i="27"/>
  <c r="AJ48" i="27"/>
  <c r="AB48" i="27"/>
  <c r="T48" i="27"/>
  <c r="L48" i="27"/>
  <c r="AR47" i="27"/>
  <c r="AJ47" i="27"/>
  <c r="AB47" i="27"/>
  <c r="T47" i="27"/>
  <c r="L47" i="27"/>
  <c r="AR46" i="27"/>
  <c r="AJ46" i="27"/>
  <c r="AB46" i="27"/>
  <c r="T46" i="27"/>
  <c r="L46" i="27"/>
  <c r="AR45" i="27"/>
  <c r="AJ45" i="27"/>
  <c r="AB45" i="27"/>
  <c r="T45" i="27"/>
  <c r="L45" i="27"/>
  <c r="AR44" i="27"/>
  <c r="AJ44" i="27"/>
  <c r="AB44" i="27"/>
  <c r="T44" i="27"/>
  <c r="L44" i="27"/>
  <c r="AR43" i="27"/>
  <c r="AJ43" i="27"/>
  <c r="AB43" i="27"/>
  <c r="T43" i="27"/>
  <c r="L43" i="27"/>
  <c r="AR42" i="27"/>
  <c r="AJ42" i="27"/>
  <c r="AB42" i="27"/>
  <c r="T42" i="27"/>
  <c r="L42" i="27"/>
  <c r="AR41" i="27"/>
  <c r="AJ41" i="27"/>
  <c r="AB41" i="27"/>
  <c r="T41" i="27"/>
  <c r="L41" i="27"/>
  <c r="AR40" i="27"/>
  <c r="AJ40" i="27"/>
  <c r="AB40" i="27"/>
  <c r="T40" i="27"/>
  <c r="L40" i="27"/>
  <c r="AR39" i="27"/>
  <c r="AJ39" i="27"/>
  <c r="AB39" i="27"/>
  <c r="T39" i="27"/>
  <c r="L39" i="27"/>
  <c r="AR38" i="27"/>
  <c r="AJ38" i="27"/>
  <c r="AB38" i="27"/>
  <c r="T38" i="27"/>
  <c r="L38" i="27"/>
  <c r="AR37" i="27"/>
  <c r="AJ37" i="27"/>
  <c r="AB37" i="27"/>
  <c r="T37" i="27"/>
  <c r="L37" i="27"/>
  <c r="AR36" i="27"/>
  <c r="AJ36" i="27"/>
  <c r="AB36" i="27"/>
  <c r="T36" i="27"/>
  <c r="L36" i="27"/>
  <c r="AC74" i="26"/>
  <c r="AQ54" i="26"/>
  <c r="AN54" i="26"/>
  <c r="AI54" i="26"/>
  <c r="AF54" i="26"/>
  <c r="AB54" i="26"/>
  <c r="AA54" i="26"/>
  <c r="X54" i="26"/>
  <c r="S54" i="26"/>
  <c r="T54" i="26" s="1"/>
  <c r="P54" i="26"/>
  <c r="K54" i="26"/>
  <c r="H54" i="26"/>
  <c r="L54" i="26" s="1"/>
  <c r="AQ53" i="26"/>
  <c r="AN53" i="26"/>
  <c r="AI53" i="26"/>
  <c r="AF53" i="26"/>
  <c r="AA53" i="26"/>
  <c r="AB53" i="26" s="1"/>
  <c r="X53" i="26"/>
  <c r="S53" i="26"/>
  <c r="P53" i="26"/>
  <c r="T53" i="26" s="1"/>
  <c r="K53" i="26"/>
  <c r="H53" i="26"/>
  <c r="L53" i="26" s="1"/>
  <c r="AQ52" i="26"/>
  <c r="AN52" i="26"/>
  <c r="AI52" i="26"/>
  <c r="AF52" i="26"/>
  <c r="AA52" i="26"/>
  <c r="X52" i="26"/>
  <c r="AB52" i="26" s="1"/>
  <c r="S52" i="26"/>
  <c r="P52" i="26"/>
  <c r="T52" i="26" s="1"/>
  <c r="K52" i="26"/>
  <c r="H52" i="26"/>
  <c r="L52" i="26" s="1"/>
  <c r="AQ51" i="26"/>
  <c r="AR51" i="26" s="1"/>
  <c r="AN51" i="26"/>
  <c r="AI51" i="26"/>
  <c r="AF51" i="26"/>
  <c r="AJ51" i="26" s="1"/>
  <c r="AA51" i="26"/>
  <c r="AB51" i="26" s="1"/>
  <c r="X51" i="26"/>
  <c r="T51" i="26"/>
  <c r="S51" i="26"/>
  <c r="P51" i="26"/>
  <c r="K51" i="26"/>
  <c r="L51" i="26" s="1"/>
  <c r="H51" i="26"/>
  <c r="AR50" i="26"/>
  <c r="AJ50" i="26"/>
  <c r="AB50" i="26"/>
  <c r="T50" i="26"/>
  <c r="L50" i="26"/>
  <c r="AR49" i="26"/>
  <c r="AJ49" i="26"/>
  <c r="AB49" i="26"/>
  <c r="T49" i="26"/>
  <c r="L49" i="26"/>
  <c r="AR48" i="26"/>
  <c r="AJ48" i="26"/>
  <c r="AB48" i="26"/>
  <c r="T48" i="26"/>
  <c r="L48" i="26"/>
  <c r="AR47" i="26"/>
  <c r="AJ47" i="26"/>
  <c r="AB47" i="26"/>
  <c r="T47" i="26"/>
  <c r="L47" i="26"/>
  <c r="AR46" i="26"/>
  <c r="AJ46" i="26"/>
  <c r="AB46" i="26"/>
  <c r="T46" i="26"/>
  <c r="L46" i="26"/>
  <c r="AR45" i="26"/>
  <c r="AJ45" i="26"/>
  <c r="AB45" i="26"/>
  <c r="T45" i="26"/>
  <c r="L45" i="26"/>
  <c r="AR44" i="26"/>
  <c r="AJ44" i="26"/>
  <c r="AB44" i="26"/>
  <c r="T44" i="26"/>
  <c r="L44" i="26"/>
  <c r="AR43" i="26"/>
  <c r="AJ43" i="26"/>
  <c r="AB43" i="26"/>
  <c r="T43" i="26"/>
  <c r="L43" i="26"/>
  <c r="AR42" i="26"/>
  <c r="AJ42" i="26"/>
  <c r="AB42" i="26"/>
  <c r="T42" i="26"/>
  <c r="L42" i="26"/>
  <c r="AR41" i="26"/>
  <c r="AJ41" i="26"/>
  <c r="AB41" i="26"/>
  <c r="T41" i="26"/>
  <c r="L41" i="26"/>
  <c r="AR40" i="26"/>
  <c r="AJ40" i="26"/>
  <c r="AB40" i="26"/>
  <c r="T40" i="26"/>
  <c r="L40" i="26"/>
  <c r="AR39" i="26"/>
  <c r="AJ39" i="26"/>
  <c r="AB39" i="26"/>
  <c r="T39" i="26"/>
  <c r="L39" i="26"/>
  <c r="AR38" i="26"/>
  <c r="AJ38" i="26"/>
  <c r="AB38" i="26"/>
  <c r="T38" i="26"/>
  <c r="L38" i="26"/>
  <c r="AR37" i="26"/>
  <c r="AJ37" i="26"/>
  <c r="AB37" i="26"/>
  <c r="T37" i="26"/>
  <c r="L37" i="26"/>
  <c r="AR36" i="26"/>
  <c r="AJ36" i="26"/>
  <c r="AB36" i="26"/>
  <c r="T36" i="26"/>
  <c r="L36" i="26"/>
  <c r="AC74" i="25"/>
  <c r="AQ54" i="25"/>
  <c r="AN54" i="25"/>
  <c r="AI54" i="25"/>
  <c r="AF54" i="25"/>
  <c r="AB54" i="25"/>
  <c r="AA54" i="25"/>
  <c r="X54" i="25"/>
  <c r="S54" i="25"/>
  <c r="T54" i="25" s="1"/>
  <c r="P54" i="25"/>
  <c r="K54" i="25"/>
  <c r="H54" i="25"/>
  <c r="L54" i="25" s="1"/>
  <c r="AQ53" i="25"/>
  <c r="AN53" i="25"/>
  <c r="AI53" i="25"/>
  <c r="AF53" i="25"/>
  <c r="AA53" i="25"/>
  <c r="AB53" i="25" s="1"/>
  <c r="X53" i="25"/>
  <c r="T53" i="25"/>
  <c r="S53" i="25"/>
  <c r="P53" i="25"/>
  <c r="K53" i="25"/>
  <c r="H53" i="25"/>
  <c r="L53" i="25" s="1"/>
  <c r="AQ52" i="25"/>
  <c r="AN52" i="25"/>
  <c r="AI52" i="25"/>
  <c r="AF52" i="25"/>
  <c r="AA52" i="25"/>
  <c r="X52" i="25"/>
  <c r="AB52" i="25" s="1"/>
  <c r="S52" i="25"/>
  <c r="P52" i="25"/>
  <c r="T52" i="25" s="1"/>
  <c r="K52" i="25"/>
  <c r="H52" i="25"/>
  <c r="L52" i="25" s="1"/>
  <c r="AQ51" i="25"/>
  <c r="AR51" i="25" s="1"/>
  <c r="AN51" i="25"/>
  <c r="AJ51" i="25"/>
  <c r="AI51" i="25"/>
  <c r="AF51" i="25"/>
  <c r="AA51" i="25"/>
  <c r="AB51" i="25" s="1"/>
  <c r="X51" i="25"/>
  <c r="T51" i="25"/>
  <c r="S51" i="25"/>
  <c r="P51" i="25"/>
  <c r="K51" i="25"/>
  <c r="H51" i="25"/>
  <c r="L51" i="25" s="1"/>
  <c r="AR50" i="25"/>
  <c r="AJ50" i="25"/>
  <c r="AB50" i="25"/>
  <c r="T50" i="25"/>
  <c r="L50" i="25"/>
  <c r="AR49" i="25"/>
  <c r="AJ49" i="25"/>
  <c r="AB49" i="25"/>
  <c r="T49" i="25"/>
  <c r="L49" i="25"/>
  <c r="AR48" i="25"/>
  <c r="AJ48" i="25"/>
  <c r="AB48" i="25"/>
  <c r="T48" i="25"/>
  <c r="L48" i="25"/>
  <c r="AR47" i="25"/>
  <c r="AJ47" i="25"/>
  <c r="AB47" i="25"/>
  <c r="T47" i="25"/>
  <c r="L47" i="25"/>
  <c r="AR46" i="25"/>
  <c r="AJ46" i="25"/>
  <c r="AB46" i="25"/>
  <c r="T46" i="25"/>
  <c r="L46" i="25"/>
  <c r="AR45" i="25"/>
  <c r="AJ45" i="25"/>
  <c r="AB45" i="25"/>
  <c r="T45" i="25"/>
  <c r="L45" i="25"/>
  <c r="AR44" i="25"/>
  <c r="AJ44" i="25"/>
  <c r="AB44" i="25"/>
  <c r="T44" i="25"/>
  <c r="L44" i="25"/>
  <c r="AR43" i="25"/>
  <c r="AJ43" i="25"/>
  <c r="AB43" i="25"/>
  <c r="T43" i="25"/>
  <c r="L43" i="25"/>
  <c r="AR42" i="25"/>
  <c r="AJ42" i="25"/>
  <c r="AB42" i="25"/>
  <c r="T42" i="25"/>
  <c r="L42" i="25"/>
  <c r="AR41" i="25"/>
  <c r="AJ41" i="25"/>
  <c r="AB41" i="25"/>
  <c r="T41" i="25"/>
  <c r="L41" i="25"/>
  <c r="AR40" i="25"/>
  <c r="AJ40" i="25"/>
  <c r="AB40" i="25"/>
  <c r="T40" i="25"/>
  <c r="L40" i="25"/>
  <c r="AR39" i="25"/>
  <c r="AJ39" i="25"/>
  <c r="AB39" i="25"/>
  <c r="T39" i="25"/>
  <c r="L39" i="25"/>
  <c r="AR38" i="25"/>
  <c r="AJ38" i="25"/>
  <c r="AB38" i="25"/>
  <c r="T38" i="25"/>
  <c r="L38" i="25"/>
  <c r="AR37" i="25"/>
  <c r="AJ37" i="25"/>
  <c r="AB37" i="25"/>
  <c r="T37" i="25"/>
  <c r="L37" i="25"/>
  <c r="AR36" i="25"/>
  <c r="AJ36" i="25"/>
  <c r="AB36" i="25"/>
  <c r="T36" i="25"/>
  <c r="L36" i="25"/>
  <c r="AC74" i="24"/>
  <c r="AQ54" i="24"/>
  <c r="AN54" i="24"/>
  <c r="AI54" i="24"/>
  <c r="AF54" i="24"/>
  <c r="AB54" i="24"/>
  <c r="AA54" i="24"/>
  <c r="X54" i="24"/>
  <c r="T54" i="24"/>
  <c r="S54" i="24"/>
  <c r="P54" i="24"/>
  <c r="L54" i="24"/>
  <c r="K54" i="24"/>
  <c r="H54" i="24"/>
  <c r="AQ53" i="24"/>
  <c r="AN53" i="24"/>
  <c r="AI53" i="24"/>
  <c r="AF53" i="24"/>
  <c r="AA53" i="24"/>
  <c r="X53" i="24"/>
  <c r="AB53" i="24" s="1"/>
  <c r="S53" i="24"/>
  <c r="T53" i="24" s="1"/>
  <c r="P53" i="24"/>
  <c r="K53" i="24"/>
  <c r="H53" i="24"/>
  <c r="L53" i="24" s="1"/>
  <c r="AQ52" i="24"/>
  <c r="AN52" i="24"/>
  <c r="AI52" i="24"/>
  <c r="AF52" i="24"/>
  <c r="AB52" i="24"/>
  <c r="AA52" i="24"/>
  <c r="X52" i="24"/>
  <c r="S52" i="24"/>
  <c r="P52" i="24"/>
  <c r="T52" i="24" s="1"/>
  <c r="K52" i="24"/>
  <c r="H52" i="24"/>
  <c r="L52" i="24" s="1"/>
  <c r="AQ51" i="24"/>
  <c r="AN51" i="24"/>
  <c r="AR51" i="24" s="1"/>
  <c r="AI51" i="24"/>
  <c r="AJ51" i="24" s="1"/>
  <c r="AF51" i="24"/>
  <c r="AA51" i="24"/>
  <c r="AB51" i="24" s="1"/>
  <c r="X51" i="24"/>
  <c r="T51" i="24"/>
  <c r="S51" i="24"/>
  <c r="P51" i="24"/>
  <c r="L51" i="24"/>
  <c r="K51" i="24"/>
  <c r="H51" i="24"/>
  <c r="AR50" i="24"/>
  <c r="AJ50" i="24"/>
  <c r="AB50" i="24"/>
  <c r="T50" i="24"/>
  <c r="L50" i="24"/>
  <c r="AR49" i="24"/>
  <c r="AJ49" i="24"/>
  <c r="AB49" i="24"/>
  <c r="T49" i="24"/>
  <c r="L49" i="24"/>
  <c r="AR48" i="24"/>
  <c r="AJ48" i="24"/>
  <c r="AB48" i="24"/>
  <c r="T48" i="24"/>
  <c r="L48" i="24"/>
  <c r="AR47" i="24"/>
  <c r="AJ47" i="24"/>
  <c r="AB47" i="24"/>
  <c r="T47" i="24"/>
  <c r="L47" i="24"/>
  <c r="AR46" i="24"/>
  <c r="AJ46" i="24"/>
  <c r="AB46" i="24"/>
  <c r="T46" i="24"/>
  <c r="L46" i="24"/>
  <c r="AR45" i="24"/>
  <c r="AJ45" i="24"/>
  <c r="AB45" i="24"/>
  <c r="T45" i="24"/>
  <c r="L45" i="24"/>
  <c r="AR44" i="24"/>
  <c r="AJ44" i="24"/>
  <c r="AB44" i="24"/>
  <c r="T44" i="24"/>
  <c r="L44" i="24"/>
  <c r="AR43" i="24"/>
  <c r="AJ43" i="24"/>
  <c r="AB43" i="24"/>
  <c r="T43" i="24"/>
  <c r="L43" i="24"/>
  <c r="AR42" i="24"/>
  <c r="AJ42" i="24"/>
  <c r="AB42" i="24"/>
  <c r="T42" i="24"/>
  <c r="L42" i="24"/>
  <c r="AR41" i="24"/>
  <c r="AJ41" i="24"/>
  <c r="AB41" i="24"/>
  <c r="T41" i="24"/>
  <c r="L41" i="24"/>
  <c r="AR40" i="24"/>
  <c r="AJ40" i="24"/>
  <c r="AB40" i="24"/>
  <c r="T40" i="24"/>
  <c r="L40" i="24"/>
  <c r="AR39" i="24"/>
  <c r="AJ39" i="24"/>
  <c r="AB39" i="24"/>
  <c r="T39" i="24"/>
  <c r="L39" i="24"/>
  <c r="AR38" i="24"/>
  <c r="AJ38" i="24"/>
  <c r="AB38" i="24"/>
  <c r="T38" i="24"/>
  <c r="L38" i="24"/>
  <c r="AR37" i="24"/>
  <c r="AJ37" i="24"/>
  <c r="AB37" i="24"/>
  <c r="T37" i="24"/>
  <c r="L37" i="24"/>
  <c r="AR36" i="24"/>
  <c r="AJ36" i="24"/>
  <c r="AB36" i="24"/>
  <c r="T36" i="24"/>
  <c r="L36" i="24"/>
  <c r="AC74" i="22"/>
  <c r="AQ54" i="22"/>
  <c r="AN54" i="22"/>
  <c r="AI54" i="22"/>
  <c r="AF54" i="22"/>
  <c r="AB54" i="22"/>
  <c r="AA54" i="22"/>
  <c r="X54" i="22"/>
  <c r="T54" i="22"/>
  <c r="S54" i="22"/>
  <c r="P54" i="22"/>
  <c r="K54" i="22"/>
  <c r="H54" i="22"/>
  <c r="L54" i="22" s="1"/>
  <c r="AQ53" i="22"/>
  <c r="AN53" i="22"/>
  <c r="AI53" i="22"/>
  <c r="AF53" i="22"/>
  <c r="AA53" i="22"/>
  <c r="X53" i="22"/>
  <c r="AB53" i="22" s="1"/>
  <c r="S53" i="22"/>
  <c r="P53" i="22"/>
  <c r="T53" i="22" s="1"/>
  <c r="K53" i="22"/>
  <c r="H53" i="22"/>
  <c r="L53" i="22" s="1"/>
  <c r="AQ52" i="22"/>
  <c r="AN52" i="22"/>
  <c r="AI52" i="22"/>
  <c r="AF52" i="22"/>
  <c r="AA52" i="22"/>
  <c r="X52" i="22"/>
  <c r="AB52" i="22" s="1"/>
  <c r="S52" i="22"/>
  <c r="P52" i="22"/>
  <c r="T52" i="22" s="1"/>
  <c r="L52" i="22"/>
  <c r="K52" i="22"/>
  <c r="H52" i="22"/>
  <c r="AQ51" i="22"/>
  <c r="AN51" i="22"/>
  <c r="AR51" i="22" s="1"/>
  <c r="AI51" i="22"/>
  <c r="AF51" i="22"/>
  <c r="AJ51" i="22" s="1"/>
  <c r="AB51" i="22"/>
  <c r="AA51" i="22"/>
  <c r="X51" i="22"/>
  <c r="T51" i="22"/>
  <c r="S51" i="22"/>
  <c r="P51" i="22"/>
  <c r="L51" i="22"/>
  <c r="K51" i="22"/>
  <c r="H51" i="22"/>
  <c r="AR50" i="22"/>
  <c r="AJ50" i="22"/>
  <c r="AB50" i="22"/>
  <c r="T50" i="22"/>
  <c r="L50" i="22"/>
  <c r="AR49" i="22"/>
  <c r="AJ49" i="22"/>
  <c r="AB49" i="22"/>
  <c r="T49" i="22"/>
  <c r="L49" i="22"/>
  <c r="AR48" i="22"/>
  <c r="AJ48" i="22"/>
  <c r="AB48" i="22"/>
  <c r="T48" i="22"/>
  <c r="L48" i="22"/>
  <c r="AR47" i="22"/>
  <c r="AJ47" i="22"/>
  <c r="AB47" i="22"/>
  <c r="T47" i="22"/>
  <c r="L47" i="22"/>
  <c r="AR46" i="22"/>
  <c r="AJ46" i="22"/>
  <c r="AB46" i="22"/>
  <c r="T46" i="22"/>
  <c r="L46" i="22"/>
  <c r="AR45" i="22"/>
  <c r="AJ45" i="22"/>
  <c r="AB45" i="22"/>
  <c r="T45" i="22"/>
  <c r="L45" i="22"/>
  <c r="AR44" i="22"/>
  <c r="AJ44" i="22"/>
  <c r="AB44" i="22"/>
  <c r="T44" i="22"/>
  <c r="L44" i="22"/>
  <c r="AR43" i="22"/>
  <c r="AJ43" i="22"/>
  <c r="AB43" i="22"/>
  <c r="T43" i="22"/>
  <c r="L43" i="22"/>
  <c r="AR42" i="22"/>
  <c r="AJ42" i="22"/>
  <c r="AB42" i="22"/>
  <c r="T42" i="22"/>
  <c r="L42" i="22"/>
  <c r="AR41" i="22"/>
  <c r="AJ41" i="22"/>
  <c r="AB41" i="22"/>
  <c r="T41" i="22"/>
  <c r="L41" i="22"/>
  <c r="AR40" i="22"/>
  <c r="AJ40" i="22"/>
  <c r="AB40" i="22"/>
  <c r="T40" i="22"/>
  <c r="L40" i="22"/>
  <c r="AR39" i="22"/>
  <c r="AJ39" i="22"/>
  <c r="AB39" i="22"/>
  <c r="T39" i="22"/>
  <c r="L39" i="22"/>
  <c r="AR38" i="22"/>
  <c r="AJ38" i="22"/>
  <c r="AB38" i="22"/>
  <c r="T38" i="22"/>
  <c r="L38" i="22"/>
  <c r="AR37" i="22"/>
  <c r="AJ37" i="22"/>
  <c r="AB37" i="22"/>
  <c r="T37" i="22"/>
  <c r="L37" i="22"/>
  <c r="AR36" i="22"/>
  <c r="AJ36" i="22"/>
  <c r="AB36" i="22"/>
  <c r="T36" i="22"/>
  <c r="L36" i="22"/>
  <c r="AC74" i="21"/>
  <c r="AQ54" i="21"/>
  <c r="AN54" i="21"/>
  <c r="AI54" i="21"/>
  <c r="AF54" i="21"/>
  <c r="AB54" i="21"/>
  <c r="AA54" i="21"/>
  <c r="X54" i="21"/>
  <c r="S54" i="21"/>
  <c r="T54" i="21" s="1"/>
  <c r="P54" i="21"/>
  <c r="K54" i="21"/>
  <c r="H54" i="21"/>
  <c r="L54" i="21" s="1"/>
  <c r="AQ53" i="21"/>
  <c r="AN53" i="21"/>
  <c r="AI53" i="21"/>
  <c r="AF53" i="21"/>
  <c r="AA53" i="21"/>
  <c r="X53" i="21"/>
  <c r="AB53" i="21" s="1"/>
  <c r="S53" i="21"/>
  <c r="P53" i="21"/>
  <c r="T53" i="21" s="1"/>
  <c r="K53" i="21"/>
  <c r="H53" i="21"/>
  <c r="L53" i="21" s="1"/>
  <c r="AQ52" i="21"/>
  <c r="AN52" i="21"/>
  <c r="AI52" i="21"/>
  <c r="AF52" i="21"/>
  <c r="AA52" i="21"/>
  <c r="X52" i="21"/>
  <c r="AB52" i="21" s="1"/>
  <c r="T52" i="21"/>
  <c r="S52" i="21"/>
  <c r="P52" i="21"/>
  <c r="K52" i="21"/>
  <c r="H52" i="21"/>
  <c r="L52" i="21" s="1"/>
  <c r="AQ51" i="21"/>
  <c r="AN51" i="21"/>
  <c r="AR51" i="21" s="1"/>
  <c r="AI51" i="21"/>
  <c r="AF51" i="21"/>
  <c r="AJ51" i="21" s="1"/>
  <c r="AA51" i="21"/>
  <c r="AB51" i="21" s="1"/>
  <c r="X51" i="21"/>
  <c r="T51" i="21"/>
  <c r="S51" i="21"/>
  <c r="P51" i="21"/>
  <c r="K51" i="21"/>
  <c r="H51" i="21"/>
  <c r="L51" i="21" s="1"/>
  <c r="AR50" i="21"/>
  <c r="AJ50" i="21"/>
  <c r="AB50" i="21"/>
  <c r="T50" i="21"/>
  <c r="L50" i="21"/>
  <c r="AR49" i="21"/>
  <c r="AJ49" i="21"/>
  <c r="AB49" i="21"/>
  <c r="T49" i="21"/>
  <c r="L49" i="21"/>
  <c r="AR48" i="21"/>
  <c r="AJ48" i="21"/>
  <c r="AB48" i="21"/>
  <c r="T48" i="21"/>
  <c r="L48" i="21"/>
  <c r="AR47" i="21"/>
  <c r="AJ47" i="21"/>
  <c r="AB47" i="21"/>
  <c r="T47" i="21"/>
  <c r="L47" i="21"/>
  <c r="AR46" i="21"/>
  <c r="AJ46" i="21"/>
  <c r="AB46" i="21"/>
  <c r="T46" i="21"/>
  <c r="L46" i="21"/>
  <c r="AR45" i="21"/>
  <c r="AJ45" i="21"/>
  <c r="AB45" i="21"/>
  <c r="T45" i="21"/>
  <c r="L45" i="21"/>
  <c r="AR44" i="21"/>
  <c r="AJ44" i="21"/>
  <c r="AB44" i="21"/>
  <c r="T44" i="21"/>
  <c r="L44" i="21"/>
  <c r="AR43" i="21"/>
  <c r="AJ43" i="21"/>
  <c r="AB43" i="21"/>
  <c r="T43" i="21"/>
  <c r="L43" i="21"/>
  <c r="AR42" i="21"/>
  <c r="AJ42" i="21"/>
  <c r="AB42" i="21"/>
  <c r="T42" i="21"/>
  <c r="L42" i="21"/>
  <c r="AR41" i="21"/>
  <c r="AJ41" i="21"/>
  <c r="AB41" i="21"/>
  <c r="T41" i="21"/>
  <c r="L41" i="21"/>
  <c r="AR40" i="21"/>
  <c r="AJ40" i="21"/>
  <c r="AB40" i="21"/>
  <c r="T40" i="21"/>
  <c r="L40" i="21"/>
  <c r="AR39" i="21"/>
  <c r="AJ39" i="21"/>
  <c r="AB39" i="21"/>
  <c r="T39" i="21"/>
  <c r="L39" i="21"/>
  <c r="AR38" i="21"/>
  <c r="AJ38" i="21"/>
  <c r="AB38" i="21"/>
  <c r="T38" i="21"/>
  <c r="L38" i="21"/>
  <c r="AR37" i="21"/>
  <c r="AJ37" i="21"/>
  <c r="AB37" i="21"/>
  <c r="T37" i="21"/>
  <c r="L37" i="21"/>
  <c r="AR36" i="21"/>
  <c r="AJ36" i="21"/>
  <c r="AB36" i="21"/>
  <c r="T36" i="21"/>
  <c r="L36" i="21"/>
  <c r="AC74" i="20"/>
  <c r="AQ54" i="20"/>
  <c r="AN54" i="20"/>
  <c r="AI54" i="20"/>
  <c r="AF54" i="20"/>
  <c r="AB54" i="20"/>
  <c r="AA54" i="20"/>
  <c r="X54" i="20"/>
  <c r="S54" i="20"/>
  <c r="T54" i="20" s="1"/>
  <c r="P54" i="20"/>
  <c r="K54" i="20"/>
  <c r="H54" i="20"/>
  <c r="L54" i="20" s="1"/>
  <c r="AQ53" i="20"/>
  <c r="AN53" i="20"/>
  <c r="AI53" i="20"/>
  <c r="AF53" i="20"/>
  <c r="AA53" i="20"/>
  <c r="AB53" i="20" s="1"/>
  <c r="X53" i="20"/>
  <c r="S53" i="20"/>
  <c r="P53" i="20"/>
  <c r="T53" i="20" s="1"/>
  <c r="K53" i="20"/>
  <c r="H53" i="20"/>
  <c r="L53" i="20" s="1"/>
  <c r="AQ52" i="20"/>
  <c r="AN52" i="20"/>
  <c r="AI52" i="20"/>
  <c r="AF52" i="20"/>
  <c r="AA52" i="20"/>
  <c r="X52" i="20"/>
  <c r="AB52" i="20" s="1"/>
  <c r="S52" i="20"/>
  <c r="P52" i="20"/>
  <c r="T52" i="20" s="1"/>
  <c r="L52" i="20"/>
  <c r="K52" i="20"/>
  <c r="H52" i="20"/>
  <c r="AQ51" i="20"/>
  <c r="AR51" i="20" s="1"/>
  <c r="AN51" i="20"/>
  <c r="AI51" i="20"/>
  <c r="AF51" i="20"/>
  <c r="AJ51" i="20" s="1"/>
  <c r="AA51" i="20"/>
  <c r="AB51" i="20" s="1"/>
  <c r="X51" i="20"/>
  <c r="T51" i="20"/>
  <c r="S51" i="20"/>
  <c r="P51" i="20"/>
  <c r="K51" i="20"/>
  <c r="L51" i="20" s="1"/>
  <c r="H51" i="20"/>
  <c r="AR50" i="20"/>
  <c r="AJ50" i="20"/>
  <c r="AB50" i="20"/>
  <c r="T50" i="20"/>
  <c r="L50" i="20"/>
  <c r="AR49" i="20"/>
  <c r="AJ49" i="20"/>
  <c r="AB49" i="20"/>
  <c r="T49" i="20"/>
  <c r="L49" i="20"/>
  <c r="AR48" i="20"/>
  <c r="AJ48" i="20"/>
  <c r="AB48" i="20"/>
  <c r="T48" i="20"/>
  <c r="L48" i="20"/>
  <c r="AR47" i="20"/>
  <c r="AJ47" i="20"/>
  <c r="AB47" i="20"/>
  <c r="T47" i="20"/>
  <c r="L47" i="20"/>
  <c r="AR46" i="20"/>
  <c r="AJ46" i="20"/>
  <c r="AB46" i="20"/>
  <c r="T46" i="20"/>
  <c r="L46" i="20"/>
  <c r="AR45" i="20"/>
  <c r="AJ45" i="20"/>
  <c r="AB45" i="20"/>
  <c r="T45" i="20"/>
  <c r="L45" i="20"/>
  <c r="AR44" i="20"/>
  <c r="AJ44" i="20"/>
  <c r="AB44" i="20"/>
  <c r="T44" i="20"/>
  <c r="L44" i="20"/>
  <c r="AR43" i="20"/>
  <c r="AJ43" i="20"/>
  <c r="AB43" i="20"/>
  <c r="T43" i="20"/>
  <c r="L43" i="20"/>
  <c r="AR42" i="20"/>
  <c r="AJ42" i="20"/>
  <c r="AB42" i="20"/>
  <c r="T42" i="20"/>
  <c r="L42" i="20"/>
  <c r="AR41" i="20"/>
  <c r="AJ41" i="20"/>
  <c r="AB41" i="20"/>
  <c r="T41" i="20"/>
  <c r="L41" i="20"/>
  <c r="AR40" i="20"/>
  <c r="AJ40" i="20"/>
  <c r="AB40" i="20"/>
  <c r="T40" i="20"/>
  <c r="L40" i="20"/>
  <c r="AR39" i="20"/>
  <c r="AJ39" i="20"/>
  <c r="AB39" i="20"/>
  <c r="T39" i="20"/>
  <c r="L39" i="20"/>
  <c r="AR38" i="20"/>
  <c r="AJ38" i="20"/>
  <c r="AB38" i="20"/>
  <c r="T38" i="20"/>
  <c r="L38" i="20"/>
  <c r="AR37" i="20"/>
  <c r="AJ37" i="20"/>
  <c r="AB37" i="20"/>
  <c r="T37" i="20"/>
  <c r="L37" i="20"/>
  <c r="AR36" i="20"/>
  <c r="AJ36" i="20"/>
  <c r="AB36" i="20"/>
  <c r="T36" i="20"/>
  <c r="L36" i="20"/>
  <c r="AC74" i="19"/>
  <c r="AQ54" i="19"/>
  <c r="AN54" i="19"/>
  <c r="AI54" i="19"/>
  <c r="AF54" i="19"/>
  <c r="AB54" i="19"/>
  <c r="AA54" i="19"/>
  <c r="X54" i="19"/>
  <c r="T54" i="19"/>
  <c r="S54" i="19"/>
  <c r="P54" i="19"/>
  <c r="K54" i="19"/>
  <c r="H54" i="19"/>
  <c r="L54" i="19" s="1"/>
  <c r="AQ53" i="19"/>
  <c r="AN53" i="19"/>
  <c r="AI53" i="19"/>
  <c r="AF53" i="19"/>
  <c r="AA53" i="19"/>
  <c r="X53" i="19"/>
  <c r="AB53" i="19" s="1"/>
  <c r="S53" i="19"/>
  <c r="T53" i="19" s="1"/>
  <c r="P53" i="19"/>
  <c r="K53" i="19"/>
  <c r="H53" i="19"/>
  <c r="L53" i="19" s="1"/>
  <c r="AQ52" i="19"/>
  <c r="AN52" i="19"/>
  <c r="AI52" i="19"/>
  <c r="AF52" i="19"/>
  <c r="AA52" i="19"/>
  <c r="X52" i="19"/>
  <c r="AB52" i="19" s="1"/>
  <c r="S52" i="19"/>
  <c r="P52" i="19"/>
  <c r="T52" i="19" s="1"/>
  <c r="K52" i="19"/>
  <c r="H52" i="19"/>
  <c r="L52" i="19" s="1"/>
  <c r="AQ51" i="19"/>
  <c r="AN51" i="19"/>
  <c r="AR51" i="19" s="1"/>
  <c r="AI51" i="19"/>
  <c r="AJ51" i="19" s="1"/>
  <c r="AF51" i="19"/>
  <c r="AA51" i="19"/>
  <c r="AB51" i="19" s="1"/>
  <c r="X51" i="19"/>
  <c r="T51" i="19"/>
  <c r="S51" i="19"/>
  <c r="P51" i="19"/>
  <c r="L51" i="19"/>
  <c r="K51" i="19"/>
  <c r="H51" i="19"/>
  <c r="AR50" i="19"/>
  <c r="AJ50" i="19"/>
  <c r="AB50" i="19"/>
  <c r="T50" i="19"/>
  <c r="L50" i="19"/>
  <c r="AR49" i="19"/>
  <c r="AJ49" i="19"/>
  <c r="AB49" i="19"/>
  <c r="T49" i="19"/>
  <c r="L49" i="19"/>
  <c r="AR48" i="19"/>
  <c r="AJ48" i="19"/>
  <c r="AB48" i="19"/>
  <c r="T48" i="19"/>
  <c r="L48" i="19"/>
  <c r="AR47" i="19"/>
  <c r="AJ47" i="19"/>
  <c r="AB47" i="19"/>
  <c r="T47" i="19"/>
  <c r="L47" i="19"/>
  <c r="AR46" i="19"/>
  <c r="AJ46" i="19"/>
  <c r="AB46" i="19"/>
  <c r="T46" i="19"/>
  <c r="L46" i="19"/>
  <c r="AR45" i="19"/>
  <c r="AJ45" i="19"/>
  <c r="AB45" i="19"/>
  <c r="T45" i="19"/>
  <c r="L45" i="19"/>
  <c r="AR44" i="19"/>
  <c r="AJ44" i="19"/>
  <c r="AB44" i="19"/>
  <c r="T44" i="19"/>
  <c r="L44" i="19"/>
  <c r="AR43" i="19"/>
  <c r="AJ43" i="19"/>
  <c r="AB43" i="19"/>
  <c r="T43" i="19"/>
  <c r="L43" i="19"/>
  <c r="AR42" i="19"/>
  <c r="AJ42" i="19"/>
  <c r="AB42" i="19"/>
  <c r="T42" i="19"/>
  <c r="L42" i="19"/>
  <c r="AR41" i="19"/>
  <c r="AJ41" i="19"/>
  <c r="AB41" i="19"/>
  <c r="T41" i="19"/>
  <c r="L41" i="19"/>
  <c r="AR40" i="19"/>
  <c r="AJ40" i="19"/>
  <c r="AB40" i="19"/>
  <c r="T40" i="19"/>
  <c r="L40" i="19"/>
  <c r="AR39" i="19"/>
  <c r="AJ39" i="19"/>
  <c r="AB39" i="19"/>
  <c r="T39" i="19"/>
  <c r="L39" i="19"/>
  <c r="AR38" i="19"/>
  <c r="AJ38" i="19"/>
  <c r="AB38" i="19"/>
  <c r="T38" i="19"/>
  <c r="L38" i="19"/>
  <c r="AR37" i="19"/>
  <c r="AJ37" i="19"/>
  <c r="AB37" i="19"/>
  <c r="T37" i="19"/>
  <c r="L37" i="19"/>
  <c r="AR36" i="19"/>
  <c r="AJ36" i="19"/>
  <c r="AB36" i="19"/>
  <c r="T36" i="19"/>
  <c r="L36" i="19"/>
  <c r="AC74" i="18"/>
  <c r="AQ54" i="18"/>
  <c r="AN54" i="18"/>
  <c r="AI54" i="18"/>
  <c r="AF54" i="18"/>
  <c r="AB54" i="18"/>
  <c r="AA54" i="18"/>
  <c r="X54" i="18"/>
  <c r="T54" i="18"/>
  <c r="S54" i="18"/>
  <c r="P54" i="18"/>
  <c r="K54" i="18"/>
  <c r="H54" i="18"/>
  <c r="L54" i="18" s="1"/>
  <c r="AQ53" i="18"/>
  <c r="AN53" i="18"/>
  <c r="AI53" i="18"/>
  <c r="AF53" i="18"/>
  <c r="AA53" i="18"/>
  <c r="X53" i="18"/>
  <c r="AB53" i="18" s="1"/>
  <c r="S53" i="18"/>
  <c r="T53" i="18" s="1"/>
  <c r="P53" i="18"/>
  <c r="K53" i="18"/>
  <c r="H53" i="18"/>
  <c r="L53" i="18" s="1"/>
  <c r="AQ52" i="18"/>
  <c r="AN52" i="18"/>
  <c r="AI52" i="18"/>
  <c r="AF52" i="18"/>
  <c r="AA52" i="18"/>
  <c r="X52" i="18"/>
  <c r="AB52" i="18" s="1"/>
  <c r="S52" i="18"/>
  <c r="P52" i="18"/>
  <c r="T52" i="18" s="1"/>
  <c r="K52" i="18"/>
  <c r="H52" i="18"/>
  <c r="L52" i="18" s="1"/>
  <c r="AQ51" i="18"/>
  <c r="AN51" i="18"/>
  <c r="AR51" i="18" s="1"/>
  <c r="AI51" i="18"/>
  <c r="AJ51" i="18" s="1"/>
  <c r="AF51" i="18"/>
  <c r="AA51" i="18"/>
  <c r="AB51" i="18" s="1"/>
  <c r="X51" i="18"/>
  <c r="T51" i="18"/>
  <c r="S51" i="18"/>
  <c r="P51" i="18"/>
  <c r="L51" i="18"/>
  <c r="K51" i="18"/>
  <c r="H51" i="18"/>
  <c r="AR50" i="18"/>
  <c r="AJ50" i="18"/>
  <c r="AB50" i="18"/>
  <c r="T50" i="18"/>
  <c r="L50" i="18"/>
  <c r="AR49" i="18"/>
  <c r="AJ49" i="18"/>
  <c r="AB49" i="18"/>
  <c r="T49" i="18"/>
  <c r="L49" i="18"/>
  <c r="AR48" i="18"/>
  <c r="AJ48" i="18"/>
  <c r="AB48" i="18"/>
  <c r="T48" i="18"/>
  <c r="L48" i="18"/>
  <c r="AR47" i="18"/>
  <c r="AJ47" i="18"/>
  <c r="AB47" i="18"/>
  <c r="T47" i="18"/>
  <c r="L47" i="18"/>
  <c r="AR46" i="18"/>
  <c r="AJ46" i="18"/>
  <c r="AB46" i="18"/>
  <c r="T46" i="18"/>
  <c r="L46" i="18"/>
  <c r="AR45" i="18"/>
  <c r="AJ45" i="18"/>
  <c r="AB45" i="18"/>
  <c r="T45" i="18"/>
  <c r="L45" i="18"/>
  <c r="AR44" i="18"/>
  <c r="AJ44" i="18"/>
  <c r="AB44" i="18"/>
  <c r="T44" i="18"/>
  <c r="L44" i="18"/>
  <c r="AR43" i="18"/>
  <c r="AJ43" i="18"/>
  <c r="AB43" i="18"/>
  <c r="T43" i="18"/>
  <c r="L43" i="18"/>
  <c r="AR42" i="18"/>
  <c r="AJ42" i="18"/>
  <c r="AB42" i="18"/>
  <c r="T42" i="18"/>
  <c r="L42" i="18"/>
  <c r="AR41" i="18"/>
  <c r="AJ41" i="18"/>
  <c r="AB41" i="18"/>
  <c r="T41" i="18"/>
  <c r="L41" i="18"/>
  <c r="AR40" i="18"/>
  <c r="AJ40" i="18"/>
  <c r="AB40" i="18"/>
  <c r="T40" i="18"/>
  <c r="L40" i="18"/>
  <c r="AR39" i="18"/>
  <c r="AJ39" i="18"/>
  <c r="AB39" i="18"/>
  <c r="T39" i="18"/>
  <c r="L39" i="18"/>
  <c r="AR38" i="18"/>
  <c r="AJ38" i="18"/>
  <c r="AB38" i="18"/>
  <c r="T38" i="18"/>
  <c r="L38" i="18"/>
  <c r="AR37" i="18"/>
  <c r="AJ37" i="18"/>
  <c r="AB37" i="18"/>
  <c r="T37" i="18"/>
  <c r="L37" i="18"/>
  <c r="AR36" i="18"/>
  <c r="AJ36" i="18"/>
  <c r="AB36" i="18"/>
  <c r="T36" i="18"/>
  <c r="L36" i="18"/>
  <c r="AC74" i="17"/>
  <c r="AQ54" i="17"/>
  <c r="AN54" i="17"/>
  <c r="AI54" i="17"/>
  <c r="AF54" i="17"/>
  <c r="AB54" i="17"/>
  <c r="AA54" i="17"/>
  <c r="X54" i="17"/>
  <c r="T54" i="17"/>
  <c r="S54" i="17"/>
  <c r="P54" i="17"/>
  <c r="L54" i="17"/>
  <c r="K54" i="17"/>
  <c r="H54" i="17"/>
  <c r="AQ53" i="17"/>
  <c r="AN53" i="17"/>
  <c r="AI53" i="17"/>
  <c r="AF53" i="17"/>
  <c r="AA53" i="17"/>
  <c r="AB53" i="17" s="1"/>
  <c r="X53" i="17"/>
  <c r="S53" i="17"/>
  <c r="P53" i="17"/>
  <c r="T53" i="17" s="1"/>
  <c r="K53" i="17"/>
  <c r="L53" i="17" s="1"/>
  <c r="H53" i="17"/>
  <c r="AQ52" i="17"/>
  <c r="AN52" i="17"/>
  <c r="AI52" i="17"/>
  <c r="AF52" i="17"/>
  <c r="AA52" i="17"/>
  <c r="X52" i="17"/>
  <c r="AB52" i="17" s="1"/>
  <c r="S52" i="17"/>
  <c r="P52" i="17"/>
  <c r="T52" i="17" s="1"/>
  <c r="K52" i="17"/>
  <c r="H52" i="17"/>
  <c r="L52" i="17" s="1"/>
  <c r="AQ51" i="17"/>
  <c r="AN51" i="17"/>
  <c r="AR51" i="17" s="1"/>
  <c r="AI51" i="17"/>
  <c r="AF51" i="17"/>
  <c r="AJ51" i="17" s="1"/>
  <c r="AA51" i="17"/>
  <c r="AB51" i="17" s="1"/>
  <c r="X51" i="17"/>
  <c r="T51" i="17"/>
  <c r="S51" i="17"/>
  <c r="P51" i="17"/>
  <c r="K51" i="17"/>
  <c r="H51" i="17"/>
  <c r="L51" i="17" s="1"/>
  <c r="AR50" i="17"/>
  <c r="AJ50" i="17"/>
  <c r="AB50" i="17"/>
  <c r="T50" i="17"/>
  <c r="L50" i="17"/>
  <c r="AR49" i="17"/>
  <c r="AJ49" i="17"/>
  <c r="AB49" i="17"/>
  <c r="T49" i="17"/>
  <c r="L49" i="17"/>
  <c r="AR48" i="17"/>
  <c r="AJ48" i="17"/>
  <c r="AB48" i="17"/>
  <c r="T48" i="17"/>
  <c r="L48" i="17"/>
  <c r="AR47" i="17"/>
  <c r="AJ47" i="17"/>
  <c r="AB47" i="17"/>
  <c r="T47" i="17"/>
  <c r="L47" i="17"/>
  <c r="AR46" i="17"/>
  <c r="AJ46" i="17"/>
  <c r="AB46" i="17"/>
  <c r="T46" i="17"/>
  <c r="L46" i="17"/>
  <c r="AR45" i="17"/>
  <c r="AJ45" i="17"/>
  <c r="AB45" i="17"/>
  <c r="T45" i="17"/>
  <c r="L45" i="17"/>
  <c r="AR44" i="17"/>
  <c r="AJ44" i="17"/>
  <c r="AB44" i="17"/>
  <c r="T44" i="17"/>
  <c r="L44" i="17"/>
  <c r="AR43" i="17"/>
  <c r="AJ43" i="17"/>
  <c r="AB43" i="17"/>
  <c r="T43" i="17"/>
  <c r="L43" i="17"/>
  <c r="AR42" i="17"/>
  <c r="AJ42" i="17"/>
  <c r="AB42" i="17"/>
  <c r="T42" i="17"/>
  <c r="L42" i="17"/>
  <c r="AR41" i="17"/>
  <c r="AJ41" i="17"/>
  <c r="AB41" i="17"/>
  <c r="T41" i="17"/>
  <c r="L41" i="17"/>
  <c r="AR40" i="17"/>
  <c r="AJ40" i="17"/>
  <c r="AB40" i="17"/>
  <c r="T40" i="17"/>
  <c r="L40" i="17"/>
  <c r="AR39" i="17"/>
  <c r="AJ39" i="17"/>
  <c r="AB39" i="17"/>
  <c r="T39" i="17"/>
  <c r="L39" i="17"/>
  <c r="AR38" i="17"/>
  <c r="AJ38" i="17"/>
  <c r="AB38" i="17"/>
  <c r="T38" i="17"/>
  <c r="L38" i="17"/>
  <c r="AR37" i="17"/>
  <c r="AJ37" i="17"/>
  <c r="AB37" i="17"/>
  <c r="T37" i="17"/>
  <c r="L37" i="17"/>
  <c r="AR36" i="17"/>
  <c r="AJ36" i="17"/>
  <c r="AB36" i="17"/>
  <c r="T36" i="17"/>
  <c r="L36" i="17"/>
  <c r="AC74" i="16"/>
  <c r="AQ54" i="16"/>
  <c r="AN54" i="16"/>
  <c r="AI54" i="16"/>
  <c r="AF54" i="16"/>
  <c r="AB54" i="16"/>
  <c r="AA54" i="16"/>
  <c r="X54" i="16"/>
  <c r="S54" i="16"/>
  <c r="T54" i="16" s="1"/>
  <c r="P54" i="16"/>
  <c r="K54" i="16"/>
  <c r="H54" i="16"/>
  <c r="L54" i="16" s="1"/>
  <c r="AQ53" i="16"/>
  <c r="AN53" i="16"/>
  <c r="AI53" i="16"/>
  <c r="AF53" i="16"/>
  <c r="AA53" i="16"/>
  <c r="AB53" i="16" s="1"/>
  <c r="X53" i="16"/>
  <c r="S53" i="16"/>
  <c r="P53" i="16"/>
  <c r="T53" i="16" s="1"/>
  <c r="K53" i="16"/>
  <c r="H53" i="16"/>
  <c r="L53" i="16" s="1"/>
  <c r="AQ52" i="16"/>
  <c r="AN52" i="16"/>
  <c r="AI52" i="16"/>
  <c r="AF52" i="16"/>
  <c r="AA52" i="16"/>
  <c r="X52" i="16"/>
  <c r="AB52" i="16" s="1"/>
  <c r="S52" i="16"/>
  <c r="P52" i="16"/>
  <c r="T52" i="16" s="1"/>
  <c r="K52" i="16"/>
  <c r="H52" i="16"/>
  <c r="L52" i="16" s="1"/>
  <c r="AQ51" i="16"/>
  <c r="AR51" i="16" s="1"/>
  <c r="AN51" i="16"/>
  <c r="AI51" i="16"/>
  <c r="AF51" i="16"/>
  <c r="AJ51" i="16" s="1"/>
  <c r="AA51" i="16"/>
  <c r="AB51" i="16" s="1"/>
  <c r="X51" i="16"/>
  <c r="T51" i="16"/>
  <c r="S51" i="16"/>
  <c r="P51" i="16"/>
  <c r="K51" i="16"/>
  <c r="L51" i="16" s="1"/>
  <c r="H51" i="16"/>
  <c r="AR50" i="16"/>
  <c r="AJ50" i="16"/>
  <c r="AB50" i="16"/>
  <c r="T50" i="16"/>
  <c r="L50" i="16"/>
  <c r="AR49" i="16"/>
  <c r="AJ49" i="16"/>
  <c r="AB49" i="16"/>
  <c r="T49" i="16"/>
  <c r="L49" i="16"/>
  <c r="AR48" i="16"/>
  <c r="AJ48" i="16"/>
  <c r="AB48" i="16"/>
  <c r="T48" i="16"/>
  <c r="L48" i="16"/>
  <c r="AR47" i="16"/>
  <c r="AJ47" i="16"/>
  <c r="AB47" i="16"/>
  <c r="T47" i="16"/>
  <c r="L47" i="16"/>
  <c r="AR46" i="16"/>
  <c r="AJ46" i="16"/>
  <c r="AB46" i="16"/>
  <c r="T46" i="16"/>
  <c r="L46" i="16"/>
  <c r="AR45" i="16"/>
  <c r="AJ45" i="16"/>
  <c r="AB45" i="16"/>
  <c r="T45" i="16"/>
  <c r="L45" i="16"/>
  <c r="AR44" i="16"/>
  <c r="AJ44" i="16"/>
  <c r="AB44" i="16"/>
  <c r="T44" i="16"/>
  <c r="L44" i="16"/>
  <c r="AR43" i="16"/>
  <c r="AJ43" i="16"/>
  <c r="AB43" i="16"/>
  <c r="T43" i="16"/>
  <c r="L43" i="16"/>
  <c r="AR42" i="16"/>
  <c r="AJ42" i="16"/>
  <c r="AB42" i="16"/>
  <c r="T42" i="16"/>
  <c r="L42" i="16"/>
  <c r="AR41" i="16"/>
  <c r="AJ41" i="16"/>
  <c r="AB41" i="16"/>
  <c r="T41" i="16"/>
  <c r="L41" i="16"/>
  <c r="AR40" i="16"/>
  <c r="AJ40" i="16"/>
  <c r="AB40" i="16"/>
  <c r="T40" i="16"/>
  <c r="L40" i="16"/>
  <c r="AR39" i="16"/>
  <c r="AJ39" i="16"/>
  <c r="AB39" i="16"/>
  <c r="T39" i="16"/>
  <c r="L39" i="16"/>
  <c r="AR38" i="16"/>
  <c r="AJ38" i="16"/>
  <c r="AB38" i="16"/>
  <c r="T38" i="16"/>
  <c r="L38" i="16"/>
  <c r="AR37" i="16"/>
  <c r="AJ37" i="16"/>
  <c r="AB37" i="16"/>
  <c r="T37" i="16"/>
  <c r="L37" i="16"/>
  <c r="AR36" i="16"/>
  <c r="AJ36" i="16"/>
  <c r="AB36" i="16"/>
  <c r="T36" i="16"/>
  <c r="L36" i="16"/>
  <c r="AC74" i="15"/>
  <c r="AQ54" i="15"/>
  <c r="AN54" i="15"/>
  <c r="AI54" i="15"/>
  <c r="AF54" i="15"/>
  <c r="AB54" i="15"/>
  <c r="AA54" i="15"/>
  <c r="X54" i="15"/>
  <c r="T54" i="15"/>
  <c r="S54" i="15"/>
  <c r="P54" i="15"/>
  <c r="K54" i="15"/>
  <c r="H54" i="15"/>
  <c r="L54" i="15" s="1"/>
  <c r="AQ53" i="15"/>
  <c r="AN53" i="15"/>
  <c r="AI53" i="15"/>
  <c r="AF53" i="15"/>
  <c r="AA53" i="15"/>
  <c r="X53" i="15"/>
  <c r="AB53" i="15" s="1"/>
  <c r="T53" i="15"/>
  <c r="S53" i="15"/>
  <c r="P53" i="15"/>
  <c r="K53" i="15"/>
  <c r="H53" i="15"/>
  <c r="L53" i="15" s="1"/>
  <c r="AQ52" i="15"/>
  <c r="AN52" i="15"/>
  <c r="AI52" i="15"/>
  <c r="AF52" i="15"/>
  <c r="AA52" i="15"/>
  <c r="X52" i="15"/>
  <c r="AB52" i="15" s="1"/>
  <c r="S52" i="15"/>
  <c r="T52" i="15" s="1"/>
  <c r="P52" i="15"/>
  <c r="K52" i="15"/>
  <c r="H52" i="15"/>
  <c r="L52" i="15" s="1"/>
  <c r="AQ51" i="15"/>
  <c r="AN51" i="15"/>
  <c r="AR51" i="15" s="1"/>
  <c r="AJ51" i="15"/>
  <c r="AI51" i="15"/>
  <c r="AF51" i="15"/>
  <c r="AA51" i="15"/>
  <c r="AB51" i="15" s="1"/>
  <c r="X51" i="15"/>
  <c r="T51" i="15"/>
  <c r="S51" i="15"/>
  <c r="P51" i="15"/>
  <c r="L51" i="15"/>
  <c r="K51" i="15"/>
  <c r="H51" i="15"/>
  <c r="AR50" i="15"/>
  <c r="AJ50" i="15"/>
  <c r="AB50" i="15"/>
  <c r="T50" i="15"/>
  <c r="L50" i="15"/>
  <c r="AR49" i="15"/>
  <c r="AJ49" i="15"/>
  <c r="AB49" i="15"/>
  <c r="T49" i="15"/>
  <c r="L49" i="15"/>
  <c r="AR48" i="15"/>
  <c r="AJ48" i="15"/>
  <c r="AB48" i="15"/>
  <c r="T48" i="15"/>
  <c r="L48" i="15"/>
  <c r="AR47" i="15"/>
  <c r="AJ47" i="15"/>
  <c r="AB47" i="15"/>
  <c r="T47" i="15"/>
  <c r="L47" i="15"/>
  <c r="AR46" i="15"/>
  <c r="AJ46" i="15"/>
  <c r="AB46" i="15"/>
  <c r="T46" i="15"/>
  <c r="L46" i="15"/>
  <c r="AR45" i="15"/>
  <c r="AJ45" i="15"/>
  <c r="AB45" i="15"/>
  <c r="T45" i="15"/>
  <c r="L45" i="15"/>
  <c r="AR44" i="15"/>
  <c r="AJ44" i="15"/>
  <c r="AB44" i="15"/>
  <c r="T44" i="15"/>
  <c r="L44" i="15"/>
  <c r="AR43" i="15"/>
  <c r="AJ43" i="15"/>
  <c r="AB43" i="15"/>
  <c r="T43" i="15"/>
  <c r="L43" i="15"/>
  <c r="AR42" i="15"/>
  <c r="AJ42" i="15"/>
  <c r="AB42" i="15"/>
  <c r="T42" i="15"/>
  <c r="L42" i="15"/>
  <c r="AR41" i="15"/>
  <c r="AJ41" i="15"/>
  <c r="AB41" i="15"/>
  <c r="T41" i="15"/>
  <c r="L41" i="15"/>
  <c r="AR40" i="15"/>
  <c r="AJ40" i="15"/>
  <c r="AB40" i="15"/>
  <c r="T40" i="15"/>
  <c r="L40" i="15"/>
  <c r="AR39" i="15"/>
  <c r="AJ39" i="15"/>
  <c r="AB39" i="15"/>
  <c r="T39" i="15"/>
  <c r="L39" i="15"/>
  <c r="AR38" i="15"/>
  <c r="AJ38" i="15"/>
  <c r="AB38" i="15"/>
  <c r="T38" i="15"/>
  <c r="L38" i="15"/>
  <c r="AR37" i="15"/>
  <c r="AJ37" i="15"/>
  <c r="AB37" i="15"/>
  <c r="T37" i="15"/>
  <c r="L37" i="15"/>
  <c r="AR36" i="15"/>
  <c r="AJ36" i="15"/>
  <c r="AB36" i="15"/>
  <c r="T36" i="15"/>
  <c r="L36" i="15"/>
  <c r="AC74" i="14"/>
  <c r="AQ54" i="14"/>
  <c r="AN54" i="14"/>
  <c r="AI54" i="14"/>
  <c r="AF54" i="14"/>
  <c r="AB54" i="14"/>
  <c r="AA54" i="14"/>
  <c r="X54" i="14"/>
  <c r="S54" i="14"/>
  <c r="T54" i="14" s="1"/>
  <c r="P54" i="14"/>
  <c r="K54" i="14"/>
  <c r="H54" i="14"/>
  <c r="L54" i="14" s="1"/>
  <c r="AQ53" i="14"/>
  <c r="AN53" i="14"/>
  <c r="AI53" i="14"/>
  <c r="AF53" i="14"/>
  <c r="AA53" i="14"/>
  <c r="AB53" i="14" s="1"/>
  <c r="X53" i="14"/>
  <c r="S53" i="14"/>
  <c r="P53" i="14"/>
  <c r="T53" i="14" s="1"/>
  <c r="K53" i="14"/>
  <c r="H53" i="14"/>
  <c r="L53" i="14" s="1"/>
  <c r="AQ52" i="14"/>
  <c r="AN52" i="14"/>
  <c r="AI52" i="14"/>
  <c r="AF52" i="14"/>
  <c r="AA52" i="14"/>
  <c r="X52" i="14"/>
  <c r="AB52" i="14" s="1"/>
  <c r="S52" i="14"/>
  <c r="P52" i="14"/>
  <c r="T52" i="14" s="1"/>
  <c r="K52" i="14"/>
  <c r="H52" i="14"/>
  <c r="L52" i="14" s="1"/>
  <c r="AQ51" i="14"/>
  <c r="AN51" i="14"/>
  <c r="AR51" i="14" s="1"/>
  <c r="AI51" i="14"/>
  <c r="AF51" i="14"/>
  <c r="AJ51" i="14" s="1"/>
  <c r="AA51" i="14"/>
  <c r="X51" i="14"/>
  <c r="AB51" i="14" s="1"/>
  <c r="T51" i="14"/>
  <c r="S51" i="14"/>
  <c r="P51" i="14"/>
  <c r="K51" i="14"/>
  <c r="L51" i="14" s="1"/>
  <c r="H51" i="14"/>
  <c r="AR50" i="14"/>
  <c r="AJ50" i="14"/>
  <c r="AB50" i="14"/>
  <c r="T50" i="14"/>
  <c r="L50" i="14"/>
  <c r="AR49" i="14"/>
  <c r="AJ49" i="14"/>
  <c r="AB49" i="14"/>
  <c r="T49" i="14"/>
  <c r="L49" i="14"/>
  <c r="AR48" i="14"/>
  <c r="AJ48" i="14"/>
  <c r="AB48" i="14"/>
  <c r="T48" i="14"/>
  <c r="L48" i="14"/>
  <c r="AR47" i="14"/>
  <c r="AJ47" i="14"/>
  <c r="AB47" i="14"/>
  <c r="T47" i="14"/>
  <c r="L47" i="14"/>
  <c r="AR46" i="14"/>
  <c r="AJ46" i="14"/>
  <c r="AB46" i="14"/>
  <c r="T46" i="14"/>
  <c r="L46" i="14"/>
  <c r="AR45" i="14"/>
  <c r="AJ45" i="14"/>
  <c r="AB45" i="14"/>
  <c r="T45" i="14"/>
  <c r="L45" i="14"/>
  <c r="AR44" i="14"/>
  <c r="AJ44" i="14"/>
  <c r="AB44" i="14"/>
  <c r="T44" i="14"/>
  <c r="L44" i="14"/>
  <c r="AR43" i="14"/>
  <c r="AJ43" i="14"/>
  <c r="AB43" i="14"/>
  <c r="T43" i="14"/>
  <c r="L43" i="14"/>
  <c r="AR42" i="14"/>
  <c r="AJ42" i="14"/>
  <c r="AB42" i="14"/>
  <c r="T42" i="14"/>
  <c r="L42" i="14"/>
  <c r="AR41" i="14"/>
  <c r="AJ41" i="14"/>
  <c r="AB41" i="14"/>
  <c r="T41" i="14"/>
  <c r="L41" i="14"/>
  <c r="AR40" i="14"/>
  <c r="AJ40" i="14"/>
  <c r="AB40" i="14"/>
  <c r="T40" i="14"/>
  <c r="L40" i="14"/>
  <c r="AR39" i="14"/>
  <c r="AJ39" i="14"/>
  <c r="AB39" i="14"/>
  <c r="T39" i="14"/>
  <c r="L39" i="14"/>
  <c r="AR38" i="14"/>
  <c r="AJ38" i="14"/>
  <c r="AB38" i="14"/>
  <c r="T38" i="14"/>
  <c r="L38" i="14"/>
  <c r="AR37" i="14"/>
  <c r="AJ37" i="14"/>
  <c r="AB37" i="14"/>
  <c r="T37" i="14"/>
  <c r="L37" i="14"/>
  <c r="AR36" i="14"/>
  <c r="AJ36" i="14"/>
  <c r="AB36" i="14"/>
  <c r="T36" i="14"/>
  <c r="L36" i="14"/>
  <c r="AC74" i="13"/>
  <c r="AQ54" i="13"/>
  <c r="AN54" i="13"/>
  <c r="AI54" i="13"/>
  <c r="AF54" i="13"/>
  <c r="AB54" i="13"/>
  <c r="AA54" i="13"/>
  <c r="X54" i="13"/>
  <c r="S54" i="13"/>
  <c r="T54" i="13" s="1"/>
  <c r="P54" i="13"/>
  <c r="K54" i="13"/>
  <c r="H54" i="13"/>
  <c r="L54" i="13" s="1"/>
  <c r="AQ53" i="13"/>
  <c r="AN53" i="13"/>
  <c r="AI53" i="13"/>
  <c r="AF53" i="13"/>
  <c r="AA53" i="13"/>
  <c r="AB53" i="13" s="1"/>
  <c r="X53" i="13"/>
  <c r="S53" i="13"/>
  <c r="P53" i="13"/>
  <c r="T53" i="13" s="1"/>
  <c r="K53" i="13"/>
  <c r="H53" i="13"/>
  <c r="L53" i="13" s="1"/>
  <c r="AQ52" i="13"/>
  <c r="AN52" i="13"/>
  <c r="AI52" i="13"/>
  <c r="AF52" i="13"/>
  <c r="AA52" i="13"/>
  <c r="X52" i="13"/>
  <c r="AB52" i="13" s="1"/>
  <c r="S52" i="13"/>
  <c r="P52" i="13"/>
  <c r="T52" i="13" s="1"/>
  <c r="K52" i="13"/>
  <c r="H52" i="13"/>
  <c r="L52" i="13" s="1"/>
  <c r="AQ51" i="13"/>
  <c r="AR51" i="13" s="1"/>
  <c r="AN51" i="13"/>
  <c r="AI51" i="13"/>
  <c r="AF51" i="13"/>
  <c r="AJ51" i="13" s="1"/>
  <c r="AA51" i="13"/>
  <c r="AB51" i="13" s="1"/>
  <c r="X51" i="13"/>
  <c r="T51" i="13"/>
  <c r="S51" i="13"/>
  <c r="P51" i="13"/>
  <c r="K51" i="13"/>
  <c r="L51" i="13" s="1"/>
  <c r="H51" i="13"/>
  <c r="AR50" i="13"/>
  <c r="AJ50" i="13"/>
  <c r="AB50" i="13"/>
  <c r="T50" i="13"/>
  <c r="L50" i="13"/>
  <c r="AR49" i="13"/>
  <c r="AJ49" i="13"/>
  <c r="AB49" i="13"/>
  <c r="T49" i="13"/>
  <c r="L49" i="13"/>
  <c r="AR48" i="13"/>
  <c r="AJ48" i="13"/>
  <c r="AB48" i="13"/>
  <c r="T48" i="13"/>
  <c r="L48" i="13"/>
  <c r="AR47" i="13"/>
  <c r="AJ47" i="13"/>
  <c r="AB47" i="13"/>
  <c r="T47" i="13"/>
  <c r="L47" i="13"/>
  <c r="AR46" i="13"/>
  <c r="AJ46" i="13"/>
  <c r="AB46" i="13"/>
  <c r="T46" i="13"/>
  <c r="L46" i="13"/>
  <c r="AR45" i="13"/>
  <c r="AJ45" i="13"/>
  <c r="AB45" i="13"/>
  <c r="T45" i="13"/>
  <c r="L45" i="13"/>
  <c r="AR44" i="13"/>
  <c r="AJ44" i="13"/>
  <c r="AB44" i="13"/>
  <c r="T44" i="13"/>
  <c r="L44" i="13"/>
  <c r="AR43" i="13"/>
  <c r="AJ43" i="13"/>
  <c r="AB43" i="13"/>
  <c r="T43" i="13"/>
  <c r="L43" i="13"/>
  <c r="AR42" i="13"/>
  <c r="AJ42" i="13"/>
  <c r="AB42" i="13"/>
  <c r="T42" i="13"/>
  <c r="L42" i="13"/>
  <c r="AR41" i="13"/>
  <c r="AJ41" i="13"/>
  <c r="AB41" i="13"/>
  <c r="T41" i="13"/>
  <c r="L41" i="13"/>
  <c r="AR40" i="13"/>
  <c r="AJ40" i="13"/>
  <c r="AB40" i="13"/>
  <c r="T40" i="13"/>
  <c r="L40" i="13"/>
  <c r="AR39" i="13"/>
  <c r="AJ39" i="13"/>
  <c r="AB39" i="13"/>
  <c r="T39" i="13"/>
  <c r="L39" i="13"/>
  <c r="AR38" i="13"/>
  <c r="AJ38" i="13"/>
  <c r="AB38" i="13"/>
  <c r="T38" i="13"/>
  <c r="L38" i="13"/>
  <c r="AR37" i="13"/>
  <c r="AJ37" i="13"/>
  <c r="AB37" i="13"/>
  <c r="T37" i="13"/>
  <c r="L37" i="13"/>
  <c r="AR36" i="13"/>
  <c r="AJ36" i="13"/>
  <c r="AB36" i="13"/>
  <c r="T36" i="13"/>
  <c r="L36" i="13"/>
  <c r="AC74" i="12"/>
  <c r="AQ54" i="12"/>
  <c r="AN54" i="12"/>
  <c r="AI54" i="12"/>
  <c r="AF54" i="12"/>
  <c r="AB54" i="12"/>
  <c r="AA54" i="12"/>
  <c r="X54" i="12"/>
  <c r="S54" i="12"/>
  <c r="T54" i="12" s="1"/>
  <c r="P54" i="12"/>
  <c r="K54" i="12"/>
  <c r="H54" i="12"/>
  <c r="L54" i="12" s="1"/>
  <c r="AQ53" i="12"/>
  <c r="AN53" i="12"/>
  <c r="AI53" i="12"/>
  <c r="AF53" i="12"/>
  <c r="AA53" i="12"/>
  <c r="X53" i="12"/>
  <c r="AB53" i="12" s="1"/>
  <c r="S53" i="12"/>
  <c r="P53" i="12"/>
  <c r="T53" i="12" s="1"/>
  <c r="K53" i="12"/>
  <c r="H53" i="12"/>
  <c r="L53" i="12" s="1"/>
  <c r="AQ52" i="12"/>
  <c r="AN52" i="12"/>
  <c r="AI52" i="12"/>
  <c r="AF52" i="12"/>
  <c r="AA52" i="12"/>
  <c r="X52" i="12"/>
  <c r="AB52" i="12" s="1"/>
  <c r="T52" i="12"/>
  <c r="S52" i="12"/>
  <c r="P52" i="12"/>
  <c r="K52" i="12"/>
  <c r="H52" i="12"/>
  <c r="L52" i="12" s="1"/>
  <c r="AQ51" i="12"/>
  <c r="AN51" i="12"/>
  <c r="AR51" i="12" s="1"/>
  <c r="AI51" i="12"/>
  <c r="AF51" i="12"/>
  <c r="AJ51" i="12" s="1"/>
  <c r="AA51" i="12"/>
  <c r="AB51" i="12" s="1"/>
  <c r="X51" i="12"/>
  <c r="T51" i="12"/>
  <c r="S51" i="12"/>
  <c r="P51" i="12"/>
  <c r="K51" i="12"/>
  <c r="L51" i="12" s="1"/>
  <c r="H51" i="12"/>
  <c r="AR50" i="12"/>
  <c r="AJ50" i="12"/>
  <c r="AB50" i="12"/>
  <c r="T50" i="12"/>
  <c r="L50" i="12"/>
  <c r="AR49" i="12"/>
  <c r="AJ49" i="12"/>
  <c r="AB49" i="12"/>
  <c r="T49" i="12"/>
  <c r="L49" i="12"/>
  <c r="AR48" i="12"/>
  <c r="AJ48" i="12"/>
  <c r="AB48" i="12"/>
  <c r="T48" i="12"/>
  <c r="L48" i="12"/>
  <c r="AR47" i="12"/>
  <c r="AJ47" i="12"/>
  <c r="AB47" i="12"/>
  <c r="T47" i="12"/>
  <c r="L47" i="12"/>
  <c r="AR46" i="12"/>
  <c r="AJ46" i="12"/>
  <c r="AB46" i="12"/>
  <c r="T46" i="12"/>
  <c r="L46" i="12"/>
  <c r="AR45" i="12"/>
  <c r="AJ45" i="12"/>
  <c r="AB45" i="12"/>
  <c r="T45" i="12"/>
  <c r="L45" i="12"/>
  <c r="AR44" i="12"/>
  <c r="AJ44" i="12"/>
  <c r="AB44" i="12"/>
  <c r="T44" i="12"/>
  <c r="L44" i="12"/>
  <c r="AR43" i="12"/>
  <c r="AJ43" i="12"/>
  <c r="AB43" i="12"/>
  <c r="T43" i="12"/>
  <c r="L43" i="12"/>
  <c r="AR42" i="12"/>
  <c r="AJ42" i="12"/>
  <c r="AB42" i="12"/>
  <c r="T42" i="12"/>
  <c r="L42" i="12"/>
  <c r="AR41" i="12"/>
  <c r="AJ41" i="12"/>
  <c r="AB41" i="12"/>
  <c r="T41" i="12"/>
  <c r="L41" i="12"/>
  <c r="AR40" i="12"/>
  <c r="AJ40" i="12"/>
  <c r="AB40" i="12"/>
  <c r="T40" i="12"/>
  <c r="L40" i="12"/>
  <c r="AR39" i="12"/>
  <c r="AJ39" i="12"/>
  <c r="AB39" i="12"/>
  <c r="T39" i="12"/>
  <c r="L39" i="12"/>
  <c r="AR38" i="12"/>
  <c r="AJ38" i="12"/>
  <c r="AB38" i="12"/>
  <c r="T38" i="12"/>
  <c r="L38" i="12"/>
  <c r="AR37" i="12"/>
  <c r="AJ37" i="12"/>
  <c r="AB37" i="12"/>
  <c r="T37" i="12"/>
  <c r="L37" i="12"/>
  <c r="AR36" i="12"/>
  <c r="AJ36" i="12"/>
  <c r="AB36" i="12"/>
  <c r="T36" i="12"/>
  <c r="L36" i="12"/>
  <c r="AC74" i="11"/>
  <c r="AQ54" i="11"/>
  <c r="AN54" i="11"/>
  <c r="AI54" i="11"/>
  <c r="AF54" i="11"/>
  <c r="AB54" i="11"/>
  <c r="AA54" i="11"/>
  <c r="X54" i="11"/>
  <c r="S54" i="11"/>
  <c r="T54" i="11" s="1"/>
  <c r="P54" i="11"/>
  <c r="K54" i="11"/>
  <c r="H54" i="11"/>
  <c r="L54" i="11" s="1"/>
  <c r="AQ53" i="11"/>
  <c r="AN53" i="11"/>
  <c r="AI53" i="11"/>
  <c r="AF53" i="11"/>
  <c r="AA53" i="11"/>
  <c r="AB53" i="11" s="1"/>
  <c r="X53" i="11"/>
  <c r="T53" i="11"/>
  <c r="S53" i="11"/>
  <c r="P53" i="11"/>
  <c r="K53" i="11"/>
  <c r="H53" i="11"/>
  <c r="L53" i="11" s="1"/>
  <c r="AQ52" i="11"/>
  <c r="AN52" i="11"/>
  <c r="AI52" i="11"/>
  <c r="AF52" i="11"/>
  <c r="AA52" i="11"/>
  <c r="X52" i="11"/>
  <c r="AB52" i="11" s="1"/>
  <c r="S52" i="11"/>
  <c r="P52" i="11"/>
  <c r="T52" i="11" s="1"/>
  <c r="K52" i="11"/>
  <c r="H52" i="11"/>
  <c r="L52" i="11" s="1"/>
  <c r="AQ51" i="11"/>
  <c r="AR51" i="11" s="1"/>
  <c r="AN51" i="11"/>
  <c r="AJ51" i="11"/>
  <c r="AI51" i="11"/>
  <c r="AF51" i="11"/>
  <c r="AA51" i="11"/>
  <c r="X51" i="11"/>
  <c r="AB51" i="11" s="1"/>
  <c r="T51" i="11"/>
  <c r="S51" i="11"/>
  <c r="P51" i="11"/>
  <c r="K51" i="11"/>
  <c r="L51" i="11" s="1"/>
  <c r="H51" i="11"/>
  <c r="AR50" i="11"/>
  <c r="AJ50" i="11"/>
  <c r="AB50" i="11"/>
  <c r="T50" i="11"/>
  <c r="L50" i="11"/>
  <c r="AR49" i="11"/>
  <c r="AJ49" i="11"/>
  <c r="AB49" i="11"/>
  <c r="T49" i="11"/>
  <c r="L49" i="11"/>
  <c r="AR48" i="11"/>
  <c r="AJ48" i="11"/>
  <c r="AB48" i="11"/>
  <c r="T48" i="11"/>
  <c r="L48" i="11"/>
  <c r="AR47" i="11"/>
  <c r="AJ47" i="11"/>
  <c r="AB47" i="11"/>
  <c r="T47" i="11"/>
  <c r="L47" i="11"/>
  <c r="AR46" i="11"/>
  <c r="AJ46" i="11"/>
  <c r="AB46" i="11"/>
  <c r="T46" i="11"/>
  <c r="L46" i="11"/>
  <c r="AR45" i="11"/>
  <c r="AJ45" i="11"/>
  <c r="AB45" i="11"/>
  <c r="T45" i="11"/>
  <c r="L45" i="11"/>
  <c r="AR44" i="11"/>
  <c r="AJ44" i="11"/>
  <c r="AB44" i="11"/>
  <c r="T44" i="11"/>
  <c r="L44" i="11"/>
  <c r="AR43" i="11"/>
  <c r="AJ43" i="11"/>
  <c r="AB43" i="11"/>
  <c r="T43" i="11"/>
  <c r="L43" i="11"/>
  <c r="AR42" i="11"/>
  <c r="AJ42" i="11"/>
  <c r="AB42" i="11"/>
  <c r="T42" i="11"/>
  <c r="L42" i="11"/>
  <c r="AR41" i="11"/>
  <c r="AJ41" i="11"/>
  <c r="AB41" i="11"/>
  <c r="T41" i="11"/>
  <c r="L41" i="11"/>
  <c r="AR40" i="11"/>
  <c r="AJ40" i="11"/>
  <c r="AB40" i="11"/>
  <c r="T40" i="11"/>
  <c r="L40" i="11"/>
  <c r="AR39" i="11"/>
  <c r="AJ39" i="11"/>
  <c r="AB39" i="11"/>
  <c r="T39" i="11"/>
  <c r="L39" i="11"/>
  <c r="AR38" i="11"/>
  <c r="AJ38" i="11"/>
  <c r="AB38" i="11"/>
  <c r="T38" i="11"/>
  <c r="L38" i="11"/>
  <c r="AR37" i="11"/>
  <c r="AJ37" i="11"/>
  <c r="AB37" i="11"/>
  <c r="T37" i="11"/>
  <c r="L37" i="11"/>
  <c r="AR36" i="11"/>
  <c r="AJ36" i="11"/>
  <c r="AB36" i="11"/>
  <c r="T36" i="11"/>
  <c r="L36" i="11"/>
  <c r="AC74" i="10"/>
  <c r="AQ54" i="10"/>
  <c r="AN54" i="10"/>
  <c r="AI54" i="10"/>
  <c r="AF54" i="10"/>
  <c r="AB54" i="10"/>
  <c r="AA54" i="10"/>
  <c r="X54" i="10"/>
  <c r="T54" i="10"/>
  <c r="S54" i="10"/>
  <c r="P54" i="10"/>
  <c r="K54" i="10"/>
  <c r="H54" i="10"/>
  <c r="L54" i="10" s="1"/>
  <c r="AQ53" i="10"/>
  <c r="AN53" i="10"/>
  <c r="AI53" i="10"/>
  <c r="AF53" i="10"/>
  <c r="AA53" i="10"/>
  <c r="AB53" i="10" s="1"/>
  <c r="X53" i="10"/>
  <c r="T53" i="10"/>
  <c r="S53" i="10"/>
  <c r="P53" i="10"/>
  <c r="K53" i="10"/>
  <c r="H53" i="10"/>
  <c r="L53" i="10" s="1"/>
  <c r="AQ52" i="10"/>
  <c r="AN52" i="10"/>
  <c r="AI52" i="10"/>
  <c r="AF52" i="10"/>
  <c r="AA52" i="10"/>
  <c r="X52" i="10"/>
  <c r="AB52" i="10" s="1"/>
  <c r="S52" i="10"/>
  <c r="P52" i="10"/>
  <c r="T52" i="10" s="1"/>
  <c r="L52" i="10"/>
  <c r="K52" i="10"/>
  <c r="H52" i="10"/>
  <c r="AQ51" i="10"/>
  <c r="AR51" i="10" s="1"/>
  <c r="AN51" i="10"/>
  <c r="AJ51" i="10"/>
  <c r="AI51" i="10"/>
  <c r="AF51" i="10"/>
  <c r="AB51" i="10"/>
  <c r="AA51" i="10"/>
  <c r="X51" i="10"/>
  <c r="T51" i="10"/>
  <c r="S51" i="10"/>
  <c r="P51" i="10"/>
  <c r="L51" i="10"/>
  <c r="K51" i="10"/>
  <c r="H51" i="10"/>
  <c r="AR50" i="10"/>
  <c r="AJ50" i="10"/>
  <c r="AB50" i="10"/>
  <c r="T50" i="10"/>
  <c r="L50" i="10"/>
  <c r="AR49" i="10"/>
  <c r="AJ49" i="10"/>
  <c r="AB49" i="10"/>
  <c r="T49" i="10"/>
  <c r="L49" i="10"/>
  <c r="AR48" i="10"/>
  <c r="AJ48" i="10"/>
  <c r="AB48" i="10"/>
  <c r="T48" i="10"/>
  <c r="L48" i="10"/>
  <c r="AR47" i="10"/>
  <c r="AJ47" i="10"/>
  <c r="AB47" i="10"/>
  <c r="T47" i="10"/>
  <c r="L47" i="10"/>
  <c r="AR46" i="10"/>
  <c r="AJ46" i="10"/>
  <c r="AB46" i="10"/>
  <c r="T46" i="10"/>
  <c r="L46" i="10"/>
  <c r="AR45" i="10"/>
  <c r="AJ45" i="10"/>
  <c r="AB45" i="10"/>
  <c r="T45" i="10"/>
  <c r="L45" i="10"/>
  <c r="AR44" i="10"/>
  <c r="AJ44" i="10"/>
  <c r="AB44" i="10"/>
  <c r="T44" i="10"/>
  <c r="L44" i="10"/>
  <c r="AR43" i="10"/>
  <c r="AJ43" i="10"/>
  <c r="AB43" i="10"/>
  <c r="T43" i="10"/>
  <c r="L43" i="10"/>
  <c r="AR42" i="10"/>
  <c r="AJ42" i="10"/>
  <c r="AB42" i="10"/>
  <c r="T42" i="10"/>
  <c r="L42" i="10"/>
  <c r="AR41" i="10"/>
  <c r="AJ41" i="10"/>
  <c r="AB41" i="10"/>
  <c r="T41" i="10"/>
  <c r="L41" i="10"/>
  <c r="AR40" i="10"/>
  <c r="AJ40" i="10"/>
  <c r="AB40" i="10"/>
  <c r="T40" i="10"/>
  <c r="L40" i="10"/>
  <c r="AR39" i="10"/>
  <c r="AJ39" i="10"/>
  <c r="AB39" i="10"/>
  <c r="T39" i="10"/>
  <c r="L39" i="10"/>
  <c r="AR38" i="10"/>
  <c r="AJ38" i="10"/>
  <c r="AB38" i="10"/>
  <c r="T38" i="10"/>
  <c r="L38" i="10"/>
  <c r="AR37" i="10"/>
  <c r="AJ37" i="10"/>
  <c r="AB37" i="10"/>
  <c r="T37" i="10"/>
  <c r="L37" i="10"/>
  <c r="AR36" i="10"/>
  <c r="AJ36" i="10"/>
  <c r="AB36" i="10"/>
  <c r="T36" i="10"/>
  <c r="L36" i="10"/>
  <c r="AC74" i="9"/>
  <c r="AQ54" i="9"/>
  <c r="AN54" i="9"/>
  <c r="AI54" i="9"/>
  <c r="AF54" i="9"/>
  <c r="AB54" i="9"/>
  <c r="AA54" i="9"/>
  <c r="X54" i="9"/>
  <c r="S54" i="9"/>
  <c r="T54" i="9" s="1"/>
  <c r="P54" i="9"/>
  <c r="K54" i="9"/>
  <c r="H54" i="9"/>
  <c r="L54" i="9" s="1"/>
  <c r="AQ53" i="9"/>
  <c r="AN53" i="9"/>
  <c r="AI53" i="9"/>
  <c r="AF53" i="9"/>
  <c r="AA53" i="9"/>
  <c r="X53" i="9"/>
  <c r="AB53" i="9" s="1"/>
  <c r="S53" i="9"/>
  <c r="P53" i="9"/>
  <c r="T53" i="9" s="1"/>
  <c r="K53" i="9"/>
  <c r="L53" i="9" s="1"/>
  <c r="H53" i="9"/>
  <c r="AQ52" i="9"/>
  <c r="AN52" i="9"/>
  <c r="AI52" i="9"/>
  <c r="AF52" i="9"/>
  <c r="AA52" i="9"/>
  <c r="X52" i="9"/>
  <c r="AB52" i="9" s="1"/>
  <c r="T52" i="9"/>
  <c r="S52" i="9"/>
  <c r="P52" i="9"/>
  <c r="K52" i="9"/>
  <c r="H52" i="9"/>
  <c r="L52" i="9" s="1"/>
  <c r="AQ51" i="9"/>
  <c r="AN51" i="9"/>
  <c r="AR51" i="9" s="1"/>
  <c r="AI51" i="9"/>
  <c r="AF51" i="9"/>
  <c r="AJ51" i="9" s="1"/>
  <c r="AA51" i="9"/>
  <c r="AB51" i="9" s="1"/>
  <c r="X51" i="9"/>
  <c r="T51" i="9"/>
  <c r="S51" i="9"/>
  <c r="P51" i="9"/>
  <c r="K51" i="9"/>
  <c r="H51" i="9"/>
  <c r="L51" i="9" s="1"/>
  <c r="AR50" i="9"/>
  <c r="AJ50" i="9"/>
  <c r="AB50" i="9"/>
  <c r="T50" i="9"/>
  <c r="L50" i="9"/>
  <c r="AR49" i="9"/>
  <c r="AJ49" i="9"/>
  <c r="AB49" i="9"/>
  <c r="T49" i="9"/>
  <c r="L49" i="9"/>
  <c r="AR48" i="9"/>
  <c r="AJ48" i="9"/>
  <c r="AB48" i="9"/>
  <c r="T48" i="9"/>
  <c r="L48" i="9"/>
  <c r="AR47" i="9"/>
  <c r="AJ47" i="9"/>
  <c r="AB47" i="9"/>
  <c r="T47" i="9"/>
  <c r="L47" i="9"/>
  <c r="AR46" i="9"/>
  <c r="AJ46" i="9"/>
  <c r="AB46" i="9"/>
  <c r="T46" i="9"/>
  <c r="L46" i="9"/>
  <c r="AR45" i="9"/>
  <c r="AJ45" i="9"/>
  <c r="AB45" i="9"/>
  <c r="T45" i="9"/>
  <c r="L45" i="9"/>
  <c r="AR44" i="9"/>
  <c r="AJ44" i="9"/>
  <c r="AB44" i="9"/>
  <c r="T44" i="9"/>
  <c r="L44" i="9"/>
  <c r="AR43" i="9"/>
  <c r="AJ43" i="9"/>
  <c r="AB43" i="9"/>
  <c r="T43" i="9"/>
  <c r="L43" i="9"/>
  <c r="AR42" i="9"/>
  <c r="AJ42" i="9"/>
  <c r="AB42" i="9"/>
  <c r="T42" i="9"/>
  <c r="L42" i="9"/>
  <c r="AR41" i="9"/>
  <c r="AJ41" i="9"/>
  <c r="AB41" i="9"/>
  <c r="T41" i="9"/>
  <c r="L41" i="9"/>
  <c r="AR40" i="9"/>
  <c r="AJ40" i="9"/>
  <c r="AB40" i="9"/>
  <c r="T40" i="9"/>
  <c r="L40" i="9"/>
  <c r="AR39" i="9"/>
  <c r="AJ39" i="9"/>
  <c r="AB39" i="9"/>
  <c r="T39" i="9"/>
  <c r="L39" i="9"/>
  <c r="AR38" i="9"/>
  <c r="AJ38" i="9"/>
  <c r="AB38" i="9"/>
  <c r="T38" i="9"/>
  <c r="L38" i="9"/>
  <c r="AR37" i="9"/>
  <c r="AJ37" i="9"/>
  <c r="AB37" i="9"/>
  <c r="T37" i="9"/>
  <c r="L37" i="9"/>
  <c r="AR36" i="9"/>
  <c r="AJ36" i="9"/>
  <c r="AB36" i="9"/>
  <c r="T36" i="9"/>
  <c r="L36" i="9"/>
  <c r="AC74" i="8"/>
  <c r="AQ54" i="8"/>
  <c r="AN54" i="8"/>
  <c r="AI54" i="8"/>
  <c r="AF54" i="8"/>
  <c r="AB54" i="8"/>
  <c r="AA54" i="8"/>
  <c r="X54" i="8"/>
  <c r="S54" i="8"/>
  <c r="T54" i="8" s="1"/>
  <c r="P54" i="8"/>
  <c r="K54" i="8"/>
  <c r="H54" i="8"/>
  <c r="L54" i="8" s="1"/>
  <c r="AQ53" i="8"/>
  <c r="AN53" i="8"/>
  <c r="AI53" i="8"/>
  <c r="AF53" i="8"/>
  <c r="AA53" i="8"/>
  <c r="X53" i="8"/>
  <c r="AB53" i="8" s="1"/>
  <c r="S53" i="8"/>
  <c r="P53" i="8"/>
  <c r="T53" i="8" s="1"/>
  <c r="K53" i="8"/>
  <c r="H53" i="8"/>
  <c r="L53" i="8" s="1"/>
  <c r="AQ52" i="8"/>
  <c r="AN52" i="8"/>
  <c r="AI52" i="8"/>
  <c r="AF52" i="8"/>
  <c r="AA52" i="8"/>
  <c r="X52" i="8"/>
  <c r="AB52" i="8" s="1"/>
  <c r="T52" i="8"/>
  <c r="S52" i="8"/>
  <c r="P52" i="8"/>
  <c r="K52" i="8"/>
  <c r="H52" i="8"/>
  <c r="L52" i="8" s="1"/>
  <c r="AQ51" i="8"/>
  <c r="AN51" i="8"/>
  <c r="AR51" i="8" s="1"/>
  <c r="AI51" i="8"/>
  <c r="AF51" i="8"/>
  <c r="AJ51" i="8" s="1"/>
  <c r="AA51" i="8"/>
  <c r="AB51" i="8" s="1"/>
  <c r="X51" i="8"/>
  <c r="T51" i="8"/>
  <c r="S51" i="8"/>
  <c r="P51" i="8"/>
  <c r="K51" i="8"/>
  <c r="L51" i="8" s="1"/>
  <c r="H51" i="8"/>
  <c r="AR50" i="8"/>
  <c r="AJ50" i="8"/>
  <c r="AB50" i="8"/>
  <c r="T50" i="8"/>
  <c r="L50" i="8"/>
  <c r="AR49" i="8"/>
  <c r="AJ49" i="8"/>
  <c r="AB49" i="8"/>
  <c r="T49" i="8"/>
  <c r="L49" i="8"/>
  <c r="AR48" i="8"/>
  <c r="AJ48" i="8"/>
  <c r="AB48" i="8"/>
  <c r="T48" i="8"/>
  <c r="L48" i="8"/>
  <c r="AR47" i="8"/>
  <c r="AJ47" i="8"/>
  <c r="AB47" i="8"/>
  <c r="T47" i="8"/>
  <c r="L47" i="8"/>
  <c r="AR46" i="8"/>
  <c r="AJ46" i="8"/>
  <c r="AB46" i="8"/>
  <c r="T46" i="8"/>
  <c r="L46" i="8"/>
  <c r="AR45" i="8"/>
  <c r="AJ45" i="8"/>
  <c r="AB45" i="8"/>
  <c r="T45" i="8"/>
  <c r="L45" i="8"/>
  <c r="AR44" i="8"/>
  <c r="AJ44" i="8"/>
  <c r="AB44" i="8"/>
  <c r="T44" i="8"/>
  <c r="L44" i="8"/>
  <c r="AR43" i="8"/>
  <c r="AJ43" i="8"/>
  <c r="AB43" i="8"/>
  <c r="T43" i="8"/>
  <c r="L43" i="8"/>
  <c r="AR42" i="8"/>
  <c r="AJ42" i="8"/>
  <c r="AB42" i="8"/>
  <c r="T42" i="8"/>
  <c r="L42" i="8"/>
  <c r="AR41" i="8"/>
  <c r="AJ41" i="8"/>
  <c r="AB41" i="8"/>
  <c r="T41" i="8"/>
  <c r="L41" i="8"/>
  <c r="AR40" i="8"/>
  <c r="AJ40" i="8"/>
  <c r="AB40" i="8"/>
  <c r="T40" i="8"/>
  <c r="L40" i="8"/>
  <c r="AR39" i="8"/>
  <c r="AJ39" i="8"/>
  <c r="AB39" i="8"/>
  <c r="T39" i="8"/>
  <c r="L39" i="8"/>
  <c r="AR38" i="8"/>
  <c r="AJ38" i="8"/>
  <c r="AB38" i="8"/>
  <c r="T38" i="8"/>
  <c r="L38" i="8"/>
  <c r="AR37" i="8"/>
  <c r="AJ37" i="8"/>
  <c r="AB37" i="8"/>
  <c r="T37" i="8"/>
  <c r="L37" i="8"/>
  <c r="AR36" i="8"/>
  <c r="AJ36" i="8"/>
  <c r="AB36" i="8"/>
  <c r="T36" i="8"/>
  <c r="L36" i="8"/>
  <c r="AC74" i="7"/>
  <c r="AQ54" i="7"/>
  <c r="AN54" i="7"/>
  <c r="AI54" i="7"/>
  <c r="AF54" i="7"/>
  <c r="AB54" i="7"/>
  <c r="AA54" i="7"/>
  <c r="X54" i="7"/>
  <c r="T54" i="7"/>
  <c r="S54" i="7"/>
  <c r="P54" i="7"/>
  <c r="K54" i="7"/>
  <c r="H54" i="7"/>
  <c r="L54" i="7" s="1"/>
  <c r="AQ53" i="7"/>
  <c r="AN53" i="7"/>
  <c r="AI53" i="7"/>
  <c r="AF53" i="7"/>
  <c r="AA53" i="7"/>
  <c r="AB53" i="7" s="1"/>
  <c r="X53" i="7"/>
  <c r="S53" i="7"/>
  <c r="P53" i="7"/>
  <c r="T53" i="7" s="1"/>
  <c r="K53" i="7"/>
  <c r="L53" i="7" s="1"/>
  <c r="H53" i="7"/>
  <c r="AQ52" i="7"/>
  <c r="AN52" i="7"/>
  <c r="AI52" i="7"/>
  <c r="AF52" i="7"/>
  <c r="AA52" i="7"/>
  <c r="X52" i="7"/>
  <c r="AB52" i="7" s="1"/>
  <c r="S52" i="7"/>
  <c r="P52" i="7"/>
  <c r="T52" i="7" s="1"/>
  <c r="K52" i="7"/>
  <c r="H52" i="7"/>
  <c r="L52" i="7" s="1"/>
  <c r="AQ51" i="7"/>
  <c r="AR51" i="7" s="1"/>
  <c r="AN51" i="7"/>
  <c r="AI51" i="7"/>
  <c r="AF51" i="7"/>
  <c r="AJ51" i="7" s="1"/>
  <c r="AA51" i="7"/>
  <c r="AB51" i="7" s="1"/>
  <c r="X51" i="7"/>
  <c r="T51" i="7"/>
  <c r="S51" i="7"/>
  <c r="P51" i="7"/>
  <c r="L51" i="7"/>
  <c r="K51" i="7"/>
  <c r="H51" i="7"/>
  <c r="AR50" i="7"/>
  <c r="AJ50" i="7"/>
  <c r="AB50" i="7"/>
  <c r="T50" i="7"/>
  <c r="L50" i="7"/>
  <c r="AR49" i="7"/>
  <c r="AJ49" i="7"/>
  <c r="AB49" i="7"/>
  <c r="T49" i="7"/>
  <c r="L49" i="7"/>
  <c r="AR48" i="7"/>
  <c r="AJ48" i="7"/>
  <c r="AB48" i="7"/>
  <c r="T48" i="7"/>
  <c r="L48" i="7"/>
  <c r="AR47" i="7"/>
  <c r="AJ47" i="7"/>
  <c r="AB47" i="7"/>
  <c r="T47" i="7"/>
  <c r="L47" i="7"/>
  <c r="AR46" i="7"/>
  <c r="AJ46" i="7"/>
  <c r="AB46" i="7"/>
  <c r="T46" i="7"/>
  <c r="L46" i="7"/>
  <c r="AR45" i="7"/>
  <c r="AJ45" i="7"/>
  <c r="AB45" i="7"/>
  <c r="T45" i="7"/>
  <c r="L45" i="7"/>
  <c r="AR44" i="7"/>
  <c r="AJ44" i="7"/>
  <c r="AB44" i="7"/>
  <c r="T44" i="7"/>
  <c r="L44" i="7"/>
  <c r="AR43" i="7"/>
  <c r="AJ43" i="7"/>
  <c r="AB43" i="7"/>
  <c r="T43" i="7"/>
  <c r="L43" i="7"/>
  <c r="AR42" i="7"/>
  <c r="AJ42" i="7"/>
  <c r="AB42" i="7"/>
  <c r="T42" i="7"/>
  <c r="L42" i="7"/>
  <c r="AR41" i="7"/>
  <c r="AJ41" i="7"/>
  <c r="AB41" i="7"/>
  <c r="T41" i="7"/>
  <c r="L41" i="7"/>
  <c r="AR40" i="7"/>
  <c r="AJ40" i="7"/>
  <c r="AB40" i="7"/>
  <c r="T40" i="7"/>
  <c r="L40" i="7"/>
  <c r="AR39" i="7"/>
  <c r="AJ39" i="7"/>
  <c r="AB39" i="7"/>
  <c r="T39" i="7"/>
  <c r="L39" i="7"/>
  <c r="AR38" i="7"/>
  <c r="AJ38" i="7"/>
  <c r="AB38" i="7"/>
  <c r="T38" i="7"/>
  <c r="L38" i="7"/>
  <c r="AR37" i="7"/>
  <c r="AJ37" i="7"/>
  <c r="AB37" i="7"/>
  <c r="T37" i="7"/>
  <c r="L37" i="7"/>
  <c r="AR36" i="7"/>
  <c r="AJ36" i="7"/>
  <c r="AB36" i="7"/>
  <c r="T36" i="7"/>
  <c r="L36" i="7"/>
  <c r="AC74" i="6"/>
  <c r="AQ54" i="6"/>
  <c r="AN54" i="6"/>
  <c r="AI54" i="6"/>
  <c r="AF54" i="6"/>
  <c r="AB54" i="6"/>
  <c r="AA54" i="6"/>
  <c r="X54" i="6"/>
  <c r="S54" i="6"/>
  <c r="T54" i="6" s="1"/>
  <c r="P54" i="6"/>
  <c r="K54" i="6"/>
  <c r="H54" i="6"/>
  <c r="L54" i="6" s="1"/>
  <c r="AQ53" i="6"/>
  <c r="AN53" i="6"/>
  <c r="AI53" i="6"/>
  <c r="AF53" i="6"/>
  <c r="AA53" i="6"/>
  <c r="AB53" i="6" s="1"/>
  <c r="X53" i="6"/>
  <c r="S53" i="6"/>
  <c r="P53" i="6"/>
  <c r="T53" i="6" s="1"/>
  <c r="K53" i="6"/>
  <c r="H53" i="6"/>
  <c r="L53" i="6" s="1"/>
  <c r="AQ52" i="6"/>
  <c r="AN52" i="6"/>
  <c r="AI52" i="6"/>
  <c r="AF52" i="6"/>
  <c r="AA52" i="6"/>
  <c r="X52" i="6"/>
  <c r="AB52" i="6" s="1"/>
  <c r="S52" i="6"/>
  <c r="P52" i="6"/>
  <c r="T52" i="6" s="1"/>
  <c r="L52" i="6"/>
  <c r="K52" i="6"/>
  <c r="H52" i="6"/>
  <c r="AQ51" i="6"/>
  <c r="AR51" i="6" s="1"/>
  <c r="AN51" i="6"/>
  <c r="AI51" i="6"/>
  <c r="AF51" i="6"/>
  <c r="AJ51" i="6" s="1"/>
  <c r="AA51" i="6"/>
  <c r="AB51" i="6" s="1"/>
  <c r="X51" i="6"/>
  <c r="T51" i="6"/>
  <c r="S51" i="6"/>
  <c r="P51" i="6"/>
  <c r="K51" i="6"/>
  <c r="L51" i="6" s="1"/>
  <c r="H51" i="6"/>
  <c r="AR50" i="6"/>
  <c r="AJ50" i="6"/>
  <c r="AB50" i="6"/>
  <c r="T50" i="6"/>
  <c r="L50" i="6"/>
  <c r="AR49" i="6"/>
  <c r="AJ49" i="6"/>
  <c r="AB49" i="6"/>
  <c r="T49" i="6"/>
  <c r="L49" i="6"/>
  <c r="AR48" i="6"/>
  <c r="AJ48" i="6"/>
  <c r="AB48" i="6"/>
  <c r="T48" i="6"/>
  <c r="L48" i="6"/>
  <c r="AR47" i="6"/>
  <c r="AJ47" i="6"/>
  <c r="AB47" i="6"/>
  <c r="T47" i="6"/>
  <c r="L47" i="6"/>
  <c r="AR46" i="6"/>
  <c r="AJ46" i="6"/>
  <c r="AB46" i="6"/>
  <c r="T46" i="6"/>
  <c r="L46" i="6"/>
  <c r="AR45" i="6"/>
  <c r="AJ45" i="6"/>
  <c r="AB45" i="6"/>
  <c r="T45" i="6"/>
  <c r="L45" i="6"/>
  <c r="AR44" i="6"/>
  <c r="AJ44" i="6"/>
  <c r="AB44" i="6"/>
  <c r="T44" i="6"/>
  <c r="L44" i="6"/>
  <c r="AR43" i="6"/>
  <c r="AJ43" i="6"/>
  <c r="AB43" i="6"/>
  <c r="T43" i="6"/>
  <c r="L43" i="6"/>
  <c r="AR42" i="6"/>
  <c r="AJ42" i="6"/>
  <c r="AB42" i="6"/>
  <c r="T42" i="6"/>
  <c r="L42" i="6"/>
  <c r="AR41" i="6"/>
  <c r="AJ41" i="6"/>
  <c r="AB41" i="6"/>
  <c r="T41" i="6"/>
  <c r="L41" i="6"/>
  <c r="AR40" i="6"/>
  <c r="AJ40" i="6"/>
  <c r="AB40" i="6"/>
  <c r="T40" i="6"/>
  <c r="L40" i="6"/>
  <c r="AR39" i="6"/>
  <c r="AJ39" i="6"/>
  <c r="AB39" i="6"/>
  <c r="T39" i="6"/>
  <c r="L39" i="6"/>
  <c r="AR38" i="6"/>
  <c r="AJ38" i="6"/>
  <c r="AB38" i="6"/>
  <c r="T38" i="6"/>
  <c r="L38" i="6"/>
  <c r="AR37" i="6"/>
  <c r="AJ37" i="6"/>
  <c r="AB37" i="6"/>
  <c r="T37" i="6"/>
  <c r="L37" i="6"/>
  <c r="AR36" i="6"/>
  <c r="AJ36" i="6"/>
  <c r="AB36" i="6"/>
  <c r="T36" i="6"/>
  <c r="L36" i="6"/>
  <c r="AC74" i="5"/>
  <c r="AQ54" i="5"/>
  <c r="AN54" i="5"/>
  <c r="AI54" i="5"/>
  <c r="AF54" i="5"/>
  <c r="AB54" i="5"/>
  <c r="AA54" i="5"/>
  <c r="X54" i="5"/>
  <c r="T54" i="5"/>
  <c r="S54" i="5"/>
  <c r="P54" i="5"/>
  <c r="K54" i="5"/>
  <c r="H54" i="5"/>
  <c r="L54" i="5" s="1"/>
  <c r="AQ53" i="5"/>
  <c r="AN53" i="5"/>
  <c r="AI53" i="5"/>
  <c r="AF53" i="5"/>
  <c r="AA53" i="5"/>
  <c r="X53" i="5"/>
  <c r="AB53" i="5" s="1"/>
  <c r="S53" i="5"/>
  <c r="T53" i="5" s="1"/>
  <c r="P53" i="5"/>
  <c r="K53" i="5"/>
  <c r="H53" i="5"/>
  <c r="L53" i="5" s="1"/>
  <c r="AQ52" i="5"/>
  <c r="AN52" i="5"/>
  <c r="AI52" i="5"/>
  <c r="AF52" i="5"/>
  <c r="AA52" i="5"/>
  <c r="X52" i="5"/>
  <c r="AB52" i="5" s="1"/>
  <c r="S52" i="5"/>
  <c r="P52" i="5"/>
  <c r="T52" i="5" s="1"/>
  <c r="K52" i="5"/>
  <c r="H52" i="5"/>
  <c r="L52" i="5" s="1"/>
  <c r="AQ51" i="5"/>
  <c r="AN51" i="5"/>
  <c r="AR51" i="5" s="1"/>
  <c r="AI51" i="5"/>
  <c r="AJ51" i="5" s="1"/>
  <c r="AF51" i="5"/>
  <c r="AA51" i="5"/>
  <c r="AB51" i="5" s="1"/>
  <c r="X51" i="5"/>
  <c r="T51" i="5"/>
  <c r="S51" i="5"/>
  <c r="P51" i="5"/>
  <c r="L51" i="5"/>
  <c r="K51" i="5"/>
  <c r="H51" i="5"/>
  <c r="AR50" i="5"/>
  <c r="AJ50" i="5"/>
  <c r="AB50" i="5"/>
  <c r="T50" i="5"/>
  <c r="L50" i="5"/>
  <c r="AR49" i="5"/>
  <c r="AJ49" i="5"/>
  <c r="AB49" i="5"/>
  <c r="T49" i="5"/>
  <c r="L49" i="5"/>
  <c r="AR48" i="5"/>
  <c r="AJ48" i="5"/>
  <c r="AB48" i="5"/>
  <c r="T48" i="5"/>
  <c r="L48" i="5"/>
  <c r="AR47" i="5"/>
  <c r="AJ47" i="5"/>
  <c r="AB47" i="5"/>
  <c r="T47" i="5"/>
  <c r="L47" i="5"/>
  <c r="AR46" i="5"/>
  <c r="AJ46" i="5"/>
  <c r="AB46" i="5"/>
  <c r="T46" i="5"/>
  <c r="L46" i="5"/>
  <c r="AR45" i="5"/>
  <c r="AJ45" i="5"/>
  <c r="AB45" i="5"/>
  <c r="T45" i="5"/>
  <c r="L45" i="5"/>
  <c r="AR44" i="5"/>
  <c r="AJ44" i="5"/>
  <c r="AB44" i="5"/>
  <c r="T44" i="5"/>
  <c r="L44" i="5"/>
  <c r="AR43" i="5"/>
  <c r="AJ43" i="5"/>
  <c r="AB43" i="5"/>
  <c r="T43" i="5"/>
  <c r="L43" i="5"/>
  <c r="AR42" i="5"/>
  <c r="AJ42" i="5"/>
  <c r="AB42" i="5"/>
  <c r="T42" i="5"/>
  <c r="L42" i="5"/>
  <c r="AR41" i="5"/>
  <c r="AJ41" i="5"/>
  <c r="AB41" i="5"/>
  <c r="T41" i="5"/>
  <c r="L41" i="5"/>
  <c r="AR40" i="5"/>
  <c r="AJ40" i="5"/>
  <c r="AB40" i="5"/>
  <c r="T40" i="5"/>
  <c r="L40" i="5"/>
  <c r="AR39" i="5"/>
  <c r="AJ39" i="5"/>
  <c r="AB39" i="5"/>
  <c r="T39" i="5"/>
  <c r="L39" i="5"/>
  <c r="AR38" i="5"/>
  <c r="AJ38" i="5"/>
  <c r="AB38" i="5"/>
  <c r="T38" i="5"/>
  <c r="L38" i="5"/>
  <c r="AR37" i="5"/>
  <c r="AJ37" i="5"/>
  <c r="AB37" i="5"/>
  <c r="T37" i="5"/>
  <c r="L37" i="5"/>
  <c r="AR36" i="5"/>
  <c r="AJ36" i="5"/>
  <c r="AB36" i="5"/>
  <c r="T36" i="5"/>
  <c r="L36" i="5"/>
  <c r="AC74" i="4"/>
  <c r="AQ54" i="4"/>
  <c r="AN54" i="4"/>
  <c r="AI54" i="4"/>
  <c r="AF54" i="4"/>
  <c r="AB54" i="4"/>
  <c r="AA54" i="4"/>
  <c r="X54" i="4"/>
  <c r="T54" i="4"/>
  <c r="S54" i="4"/>
  <c r="P54" i="4"/>
  <c r="K54" i="4"/>
  <c r="H54" i="4"/>
  <c r="L54" i="4" s="1"/>
  <c r="AQ53" i="4"/>
  <c r="AN53" i="4"/>
  <c r="AI53" i="4"/>
  <c r="AF53" i="4"/>
  <c r="AA53" i="4"/>
  <c r="X53" i="4"/>
  <c r="AB53" i="4" s="1"/>
  <c r="S53" i="4"/>
  <c r="T53" i="4" s="1"/>
  <c r="P53" i="4"/>
  <c r="K53" i="4"/>
  <c r="H53" i="4"/>
  <c r="L53" i="4" s="1"/>
  <c r="AQ52" i="4"/>
  <c r="AN52" i="4"/>
  <c r="AI52" i="4"/>
  <c r="AF52" i="4"/>
  <c r="AA52" i="4"/>
  <c r="X52" i="4"/>
  <c r="AB52" i="4" s="1"/>
  <c r="S52" i="4"/>
  <c r="P52" i="4"/>
  <c r="T52" i="4" s="1"/>
  <c r="K52" i="4"/>
  <c r="H52" i="4"/>
  <c r="L52" i="4" s="1"/>
  <c r="AQ51" i="4"/>
  <c r="AN51" i="4"/>
  <c r="AR51" i="4" s="1"/>
  <c r="AI51" i="4"/>
  <c r="AJ51" i="4" s="1"/>
  <c r="AF51" i="4"/>
  <c r="AA51" i="4"/>
  <c r="AB51" i="4" s="1"/>
  <c r="X51" i="4"/>
  <c r="T51" i="4"/>
  <c r="S51" i="4"/>
  <c r="P51" i="4"/>
  <c r="L51" i="4"/>
  <c r="K51" i="4"/>
  <c r="H51" i="4"/>
  <c r="AR50" i="4"/>
  <c r="AJ50" i="4"/>
  <c r="AB50" i="4"/>
  <c r="T50" i="4"/>
  <c r="L50" i="4"/>
  <c r="AR49" i="4"/>
  <c r="AJ49" i="4"/>
  <c r="AB49" i="4"/>
  <c r="T49" i="4"/>
  <c r="L49" i="4"/>
  <c r="AR48" i="4"/>
  <c r="AJ48" i="4"/>
  <c r="AB48" i="4"/>
  <c r="T48" i="4"/>
  <c r="L48" i="4"/>
  <c r="AR47" i="4"/>
  <c r="AJ47" i="4"/>
  <c r="AB47" i="4"/>
  <c r="T47" i="4"/>
  <c r="L47" i="4"/>
  <c r="AR46" i="4"/>
  <c r="AJ46" i="4"/>
  <c r="AB46" i="4"/>
  <c r="T46" i="4"/>
  <c r="L46" i="4"/>
  <c r="AR45" i="4"/>
  <c r="AJ45" i="4"/>
  <c r="AB45" i="4"/>
  <c r="T45" i="4"/>
  <c r="L45" i="4"/>
  <c r="AR44" i="4"/>
  <c r="AJ44" i="4"/>
  <c r="AB44" i="4"/>
  <c r="T44" i="4"/>
  <c r="L44" i="4"/>
  <c r="AR43" i="4"/>
  <c r="AJ43" i="4"/>
  <c r="AB43" i="4"/>
  <c r="T43" i="4"/>
  <c r="L43" i="4"/>
  <c r="AR42" i="4"/>
  <c r="AJ42" i="4"/>
  <c r="AB42" i="4"/>
  <c r="T42" i="4"/>
  <c r="L42" i="4"/>
  <c r="AR41" i="4"/>
  <c r="AJ41" i="4"/>
  <c r="AB41" i="4"/>
  <c r="T41" i="4"/>
  <c r="L41" i="4"/>
  <c r="AR40" i="4"/>
  <c r="AJ40" i="4"/>
  <c r="AB40" i="4"/>
  <c r="T40" i="4"/>
  <c r="L40" i="4"/>
  <c r="AR39" i="4"/>
  <c r="AJ39" i="4"/>
  <c r="AB39" i="4"/>
  <c r="T39" i="4"/>
  <c r="L39" i="4"/>
  <c r="AR38" i="4"/>
  <c r="AJ38" i="4"/>
  <c r="AB38" i="4"/>
  <c r="T38" i="4"/>
  <c r="L38" i="4"/>
  <c r="AR37" i="4"/>
  <c r="AJ37" i="4"/>
  <c r="AB37" i="4"/>
  <c r="T37" i="4"/>
  <c r="L37" i="4"/>
  <c r="AR36" i="4"/>
  <c r="AJ36" i="4"/>
  <c r="AB36" i="4"/>
  <c r="T36" i="4"/>
  <c r="L36" i="4"/>
  <c r="AC74" i="2"/>
  <c r="AQ54" i="2"/>
  <c r="AN54" i="2"/>
  <c r="AI54" i="2"/>
  <c r="AF54" i="2"/>
  <c r="AB54" i="2"/>
  <c r="AA54" i="2"/>
  <c r="X54" i="2"/>
  <c r="S54" i="2"/>
  <c r="P54" i="2"/>
  <c r="K54" i="2"/>
  <c r="H54" i="2"/>
  <c r="L54" i="2" s="1"/>
  <c r="AQ53" i="2"/>
  <c r="AN53" i="2"/>
  <c r="AI53" i="2"/>
  <c r="AF53" i="2"/>
  <c r="AA53" i="2"/>
  <c r="X53" i="2"/>
  <c r="S53" i="2"/>
  <c r="P53" i="2"/>
  <c r="K53" i="2"/>
  <c r="H53" i="2"/>
  <c r="AQ52" i="2"/>
  <c r="AN52" i="2"/>
  <c r="AI52" i="2"/>
  <c r="AF52" i="2"/>
  <c r="AA52" i="2"/>
  <c r="X52" i="2"/>
  <c r="AB52" i="2" s="1"/>
  <c r="S52" i="2"/>
  <c r="P52" i="2"/>
  <c r="K52" i="2"/>
  <c r="H52" i="2"/>
  <c r="L52" i="2" s="1"/>
  <c r="AQ51" i="2"/>
  <c r="AN51" i="2"/>
  <c r="AI51" i="2"/>
  <c r="AF51" i="2"/>
  <c r="AA51" i="2"/>
  <c r="X51" i="2"/>
  <c r="S51" i="2"/>
  <c r="P51" i="2"/>
  <c r="T51" i="2" s="1"/>
  <c r="K51" i="2"/>
  <c r="H51" i="2"/>
  <c r="AR50" i="2"/>
  <c r="AJ50" i="2"/>
  <c r="AB50" i="2"/>
  <c r="T50" i="2"/>
  <c r="L50" i="2"/>
  <c r="AR49" i="2"/>
  <c r="AJ49" i="2"/>
  <c r="AB49" i="2"/>
  <c r="T49" i="2"/>
  <c r="L49" i="2"/>
  <c r="AR48" i="2"/>
  <c r="AJ48" i="2"/>
  <c r="AB48" i="2"/>
  <c r="T48" i="2"/>
  <c r="L48" i="2"/>
  <c r="AR47" i="2"/>
  <c r="AJ47" i="2"/>
  <c r="AB47" i="2"/>
  <c r="T47" i="2"/>
  <c r="L47" i="2"/>
  <c r="AR46" i="2"/>
  <c r="AJ46" i="2"/>
  <c r="AB46" i="2"/>
  <c r="T46" i="2"/>
  <c r="L46" i="2"/>
  <c r="AR45" i="2"/>
  <c r="AJ45" i="2"/>
  <c r="AB45" i="2"/>
  <c r="T45" i="2"/>
  <c r="L45" i="2"/>
  <c r="AR44" i="2"/>
  <c r="AJ44" i="2"/>
  <c r="AB44" i="2"/>
  <c r="T44" i="2"/>
  <c r="L44" i="2"/>
  <c r="AR43" i="2"/>
  <c r="AJ43" i="2"/>
  <c r="AB43" i="2"/>
  <c r="T43" i="2"/>
  <c r="L43" i="2"/>
  <c r="AR42" i="2"/>
  <c r="AJ42" i="2"/>
  <c r="AB42" i="2"/>
  <c r="T42" i="2"/>
  <c r="L42" i="2"/>
  <c r="AR41" i="2"/>
  <c r="AJ41" i="2"/>
  <c r="AB41" i="2"/>
  <c r="T41" i="2"/>
  <c r="L41" i="2"/>
  <c r="AR40" i="2"/>
  <c r="AJ40" i="2"/>
  <c r="AB40" i="2"/>
  <c r="T40" i="2"/>
  <c r="L40" i="2"/>
  <c r="AR39" i="2"/>
  <c r="AJ39" i="2"/>
  <c r="AB39" i="2"/>
  <c r="T39" i="2"/>
  <c r="L39" i="2"/>
  <c r="AR38" i="2"/>
  <c r="AJ38" i="2"/>
  <c r="AB38" i="2"/>
  <c r="T38" i="2"/>
  <c r="L38" i="2"/>
  <c r="AR37" i="2"/>
  <c r="AJ37" i="2"/>
  <c r="AB37" i="2"/>
  <c r="T37" i="2"/>
  <c r="L37" i="2"/>
  <c r="AR36" i="2"/>
  <c r="AJ36" i="2"/>
  <c r="AB36" i="2"/>
  <c r="T36" i="2"/>
  <c r="L36" i="2"/>
  <c r="AR54" i="50" l="1"/>
  <c r="AR54" i="51"/>
  <c r="AJ52" i="51"/>
  <c r="AR52" i="51"/>
  <c r="AR53" i="51"/>
  <c r="AJ54" i="51"/>
  <c r="AR52" i="50"/>
  <c r="AJ53" i="51"/>
  <c r="AJ54" i="50"/>
  <c r="AJ52" i="50"/>
  <c r="AJ53" i="50"/>
  <c r="AJ54" i="49"/>
  <c r="AR53" i="50"/>
  <c r="AJ52" i="49"/>
  <c r="AR52" i="49"/>
  <c r="AR53" i="49"/>
  <c r="AJ52" i="48"/>
  <c r="AR54" i="49"/>
  <c r="AJ53" i="49"/>
  <c r="AR53" i="48"/>
  <c r="AR54" i="48"/>
  <c r="AJ54" i="47"/>
  <c r="AJ54" i="48"/>
  <c r="AR52" i="47"/>
  <c r="AR52" i="48"/>
  <c r="AJ53" i="48"/>
  <c r="AR53" i="47"/>
  <c r="AR54" i="47"/>
  <c r="AJ52" i="47"/>
  <c r="AJ53" i="47"/>
  <c r="AJ54" i="46"/>
  <c r="AR52" i="44"/>
  <c r="AR54" i="44"/>
  <c r="AJ53" i="46"/>
  <c r="AR54" i="46"/>
  <c r="AR52" i="46"/>
  <c r="AJ52" i="46"/>
  <c r="AR53" i="46"/>
  <c r="AJ54" i="43"/>
  <c r="AJ54" i="44"/>
  <c r="AJ53" i="44"/>
  <c r="AR53" i="44"/>
  <c r="AJ52" i="44"/>
  <c r="AR53" i="43"/>
  <c r="AR52" i="43"/>
  <c r="AJ52" i="43"/>
  <c r="AR54" i="43"/>
  <c r="AJ53" i="43"/>
  <c r="AR54" i="42"/>
  <c r="AR52" i="42"/>
  <c r="AJ52" i="42"/>
  <c r="AJ54" i="42"/>
  <c r="AJ54" i="40"/>
  <c r="AJ54" i="41"/>
  <c r="AJ53" i="42"/>
  <c r="AR53" i="42"/>
  <c r="AR53" i="41"/>
  <c r="AR52" i="41"/>
  <c r="AJ53" i="41"/>
  <c r="AR54" i="40"/>
  <c r="AJ52" i="41"/>
  <c r="AR54" i="41"/>
  <c r="AR53" i="40"/>
  <c r="AJ52" i="40"/>
  <c r="AR52" i="40"/>
  <c r="AJ53" i="40"/>
  <c r="AR54" i="39"/>
  <c r="AJ53" i="39"/>
  <c r="AJ54" i="38"/>
  <c r="AR53" i="39"/>
  <c r="AJ52" i="39"/>
  <c r="AR52" i="39"/>
  <c r="AJ54" i="39"/>
  <c r="AR53" i="38"/>
  <c r="AR54" i="38"/>
  <c r="AJ52" i="38"/>
  <c r="AR52" i="38"/>
  <c r="AJ53" i="38"/>
  <c r="AJ54" i="37"/>
  <c r="AR52" i="37"/>
  <c r="AJ52" i="37"/>
  <c r="AR54" i="37"/>
  <c r="AJ54" i="36"/>
  <c r="AR53" i="37"/>
  <c r="AJ53" i="37"/>
  <c r="AR54" i="36"/>
  <c r="AR52" i="36"/>
  <c r="AJ52" i="36"/>
  <c r="AR53" i="36"/>
  <c r="AJ53" i="36"/>
  <c r="AJ54" i="35"/>
  <c r="AR52" i="35"/>
  <c r="AJ54" i="34"/>
  <c r="AR53" i="35"/>
  <c r="AJ52" i="35"/>
  <c r="AR54" i="35"/>
  <c r="AJ53" i="35"/>
  <c r="AJ54" i="32"/>
  <c r="AR54" i="34"/>
  <c r="AR52" i="34"/>
  <c r="AR53" i="34"/>
  <c r="AJ52" i="34"/>
  <c r="AJ53" i="34"/>
  <c r="AR52" i="33"/>
  <c r="AR54" i="33"/>
  <c r="AR53" i="33"/>
  <c r="AJ54" i="33"/>
  <c r="AJ52" i="33"/>
  <c r="AJ53" i="33"/>
  <c r="AR52" i="32"/>
  <c r="AJ52" i="32"/>
  <c r="AJ53" i="31"/>
  <c r="AR53" i="32"/>
  <c r="AR54" i="31"/>
  <c r="AR54" i="32"/>
  <c r="AJ53" i="32"/>
  <c r="AJ54" i="31"/>
  <c r="AJ52" i="31"/>
  <c r="AJ53" i="30"/>
  <c r="AR52" i="31"/>
  <c r="AR53" i="31"/>
  <c r="AR52" i="30"/>
  <c r="AR53" i="30"/>
  <c r="AJ54" i="30"/>
  <c r="AR54" i="30"/>
  <c r="AJ52" i="30"/>
  <c r="AJ54" i="29"/>
  <c r="AJ52" i="29"/>
  <c r="AR54" i="29"/>
  <c r="AR53" i="29"/>
  <c r="AR52" i="29"/>
  <c r="AJ53" i="29"/>
  <c r="AR52" i="28"/>
  <c r="AJ54" i="28"/>
  <c r="AR53" i="28"/>
  <c r="AJ52" i="28"/>
  <c r="AR54" i="28"/>
  <c r="AR54" i="27"/>
  <c r="AJ53" i="28"/>
  <c r="AJ54" i="27"/>
  <c r="AR52" i="27"/>
  <c r="AJ52" i="27"/>
  <c r="AJ53" i="26"/>
  <c r="AR54" i="26"/>
  <c r="AR53" i="27"/>
  <c r="AJ53" i="27"/>
  <c r="AJ54" i="26"/>
  <c r="AR52" i="26"/>
  <c r="AR53" i="26"/>
  <c r="AJ52" i="26"/>
  <c r="AJ54" i="25"/>
  <c r="AJ52" i="25"/>
  <c r="AR52" i="25"/>
  <c r="AR54" i="25"/>
  <c r="AR53" i="25"/>
  <c r="AJ53" i="25"/>
  <c r="AR54" i="24"/>
  <c r="AJ54" i="24"/>
  <c r="AR52" i="24"/>
  <c r="AJ53" i="24"/>
  <c r="AR53" i="24"/>
  <c r="AJ52" i="24"/>
  <c r="AR52" i="22"/>
  <c r="AJ54" i="22"/>
  <c r="AJ52" i="22"/>
  <c r="AR54" i="22"/>
  <c r="AR53" i="22"/>
  <c r="AJ54" i="21"/>
  <c r="AJ53" i="22"/>
  <c r="AR52" i="21"/>
  <c r="AJ52" i="21"/>
  <c r="AR53" i="21"/>
  <c r="AR54" i="21"/>
  <c r="AJ53" i="21"/>
  <c r="AJ52" i="19"/>
  <c r="AR52" i="20"/>
  <c r="AR54" i="20"/>
  <c r="AR52" i="19"/>
  <c r="AJ53" i="20"/>
  <c r="AR53" i="20"/>
  <c r="AJ54" i="20"/>
  <c r="AJ52" i="20"/>
  <c r="AJ54" i="19"/>
  <c r="AR54" i="19"/>
  <c r="AR53" i="19"/>
  <c r="AJ53" i="19"/>
  <c r="AJ54" i="18"/>
  <c r="AR54" i="18"/>
  <c r="AR52" i="18"/>
  <c r="AR54" i="17"/>
  <c r="AJ52" i="18"/>
  <c r="AR53" i="18"/>
  <c r="AJ53" i="18"/>
  <c r="AJ54" i="17"/>
  <c r="AR52" i="17"/>
  <c r="AJ53" i="17"/>
  <c r="AR53" i="17"/>
  <c r="AJ52" i="17"/>
  <c r="AJ54" i="16"/>
  <c r="AR54" i="16"/>
  <c r="AR52" i="16"/>
  <c r="AJ53" i="16"/>
  <c r="AR53" i="16"/>
  <c r="AJ52" i="16"/>
  <c r="AJ54" i="15"/>
  <c r="AJ54" i="14"/>
  <c r="AR52" i="15"/>
  <c r="AJ53" i="15"/>
  <c r="AJ52" i="15"/>
  <c r="AR54" i="15"/>
  <c r="AR53" i="15"/>
  <c r="AR54" i="14"/>
  <c r="AJ53" i="14"/>
  <c r="AR52" i="14"/>
  <c r="AR53" i="14"/>
  <c r="AJ54" i="13"/>
  <c r="AJ52" i="14"/>
  <c r="AR53" i="13"/>
  <c r="AR52" i="13"/>
  <c r="AJ53" i="13"/>
  <c r="AR54" i="13"/>
  <c r="AR52" i="12"/>
  <c r="AJ52" i="13"/>
  <c r="AJ54" i="12"/>
  <c r="AR53" i="12"/>
  <c r="AJ52" i="12"/>
  <c r="AR54" i="12"/>
  <c r="AR53" i="11"/>
  <c r="AJ53" i="12"/>
  <c r="AJ54" i="11"/>
  <c r="AR52" i="10"/>
  <c r="AR52" i="11"/>
  <c r="AJ52" i="11"/>
  <c r="AR54" i="11"/>
  <c r="AJ53" i="11"/>
  <c r="AJ54" i="10"/>
  <c r="AJ52" i="10"/>
  <c r="AR54" i="10"/>
  <c r="AR53" i="10"/>
  <c r="AJ53" i="10"/>
  <c r="AR54" i="9"/>
  <c r="AR52" i="9"/>
  <c r="AR53" i="9"/>
  <c r="AJ54" i="9"/>
  <c r="AR54" i="8"/>
  <c r="AJ52" i="9"/>
  <c r="AJ53" i="9"/>
  <c r="AR52" i="8"/>
  <c r="AR53" i="8"/>
  <c r="AJ54" i="8"/>
  <c r="AJ52" i="7"/>
  <c r="AJ54" i="7"/>
  <c r="AJ52" i="8"/>
  <c r="AJ53" i="8"/>
  <c r="AR53" i="7"/>
  <c r="AJ54" i="6"/>
  <c r="AR52" i="7"/>
  <c r="AR54" i="7"/>
  <c r="AJ53" i="7"/>
  <c r="AJ53" i="6"/>
  <c r="AR52" i="4"/>
  <c r="AR52" i="6"/>
  <c r="AR53" i="6"/>
  <c r="AJ52" i="6"/>
  <c r="AJ52" i="5"/>
  <c r="AR54" i="6"/>
  <c r="AJ54" i="5"/>
  <c r="AR53" i="5"/>
  <c r="AR52" i="5"/>
  <c r="AR54" i="5"/>
  <c r="AJ53" i="5"/>
  <c r="AR54" i="4"/>
  <c r="AJ52" i="4"/>
  <c r="AR53" i="4"/>
  <c r="AJ54" i="4"/>
  <c r="AJ53" i="4"/>
  <c r="AB51" i="2"/>
  <c r="L51" i="2"/>
  <c r="T54" i="2"/>
  <c r="AJ51" i="2"/>
  <c r="T53" i="2"/>
  <c r="AR51" i="2"/>
  <c r="AB53" i="2"/>
  <c r="T52" i="2"/>
  <c r="L53" i="2"/>
  <c r="AR52" i="2"/>
  <c r="AJ54" i="2"/>
  <c r="AJ52" i="2"/>
  <c r="AR54" i="2"/>
  <c r="AR53" i="2"/>
  <c r="AJ53" i="2"/>
</calcChain>
</file>

<file path=xl/sharedStrings.xml><?xml version="1.0" encoding="utf-8"?>
<sst xmlns="http://schemas.openxmlformats.org/spreadsheetml/2006/main" count="6897" uniqueCount="336">
  <si>
    <t xml:space="preserve">CPOM MEDICO-SOCIAL </t>
  </si>
  <si>
    <t>FICHE ACTION</t>
  </si>
  <si>
    <t>GESTIONNAIRE</t>
  </si>
  <si>
    <t>Dénomination sociale :</t>
  </si>
  <si>
    <t>Statut juridique :</t>
  </si>
  <si>
    <t>Référence Axe Stratégique</t>
  </si>
  <si>
    <t>Axe stratégique</t>
  </si>
  <si>
    <t xml:space="preserve"> </t>
  </si>
  <si>
    <t>Référence Objectif Opérationnel</t>
  </si>
  <si>
    <t>1.1</t>
  </si>
  <si>
    <t>Objectif opérationnel</t>
  </si>
  <si>
    <t>1. PRECISION DU CONTENU DE L'ACTION</t>
  </si>
  <si>
    <t>EXPLICATIONS ET RÈGLES DE SAISIE</t>
  </si>
  <si>
    <t>Information/donnée à saisir par le gestionnaire</t>
  </si>
  <si>
    <t>Référence action</t>
  </si>
  <si>
    <t>1.1.A</t>
  </si>
  <si>
    <t>Selon le référencement des actions présenté dans l'arborescence cf onglet "1. Lisez-moi" (cf ligne 42)</t>
  </si>
  <si>
    <t xml:space="preserve">Information à saisir par le gestionnaire une fois que l'action a été amorcée ou finalisée </t>
  </si>
  <si>
    <t>Intitulé de l'action</t>
  </si>
  <si>
    <t>Intitulé type proposé : le gestionnaire peut supprimer la proposition et saisir un intitulé sur-mesure</t>
  </si>
  <si>
    <t xml:space="preserve">Déclinez la valeur ajoutée de l'action proposée pour améliorer la qualité de service rendu à l'usager </t>
  </si>
  <si>
    <t>Modalités 
de mise en œuvre</t>
  </si>
  <si>
    <t>Format</t>
  </si>
  <si>
    <t>Fréquence</t>
  </si>
  <si>
    <t>Ressources humaines 
(décrire le nombre de personnes concernées, leurs fonctions)</t>
  </si>
  <si>
    <t>Ressources matérielles (description)</t>
  </si>
  <si>
    <t>Date de début</t>
  </si>
  <si>
    <t xml:space="preserve">Date de fin </t>
  </si>
  <si>
    <t xml:space="preserve">Acteurs et/ou partenaires externes à mobiliser dans la mise en œuvre de l’action </t>
  </si>
  <si>
    <t>le cas échéant</t>
  </si>
  <si>
    <t>2. CHIFFRAGE DE L'ACTION</t>
  </si>
  <si>
    <t>Merci de préciser la structure du coût de l'action : 1 ligne = 1 nature de coût</t>
  </si>
  <si>
    <t>Année 1</t>
  </si>
  <si>
    <t>Année 2</t>
  </si>
  <si>
    <t>Année 3</t>
  </si>
  <si>
    <t>Année 4</t>
  </si>
  <si>
    <t>Année 5</t>
  </si>
  <si>
    <t>Le gestionnaire pourra insérer autant de lignes de coûts qu'il estime nécessaires à la lisibilité du chiffrage.</t>
  </si>
  <si>
    <t>Prévu</t>
  </si>
  <si>
    <t>Réalisé</t>
  </si>
  <si>
    <t>écart</t>
  </si>
  <si>
    <t>Commentaires du gestionnaire</t>
  </si>
  <si>
    <t>Catégorie de coût</t>
  </si>
  <si>
    <t>Intitulé du coût</t>
  </si>
  <si>
    <t>Modalités de calcul</t>
  </si>
  <si>
    <t>Coût unitaire</t>
  </si>
  <si>
    <t>qtité</t>
  </si>
  <si>
    <t>coût total</t>
  </si>
  <si>
    <t>Temps humain</t>
  </si>
  <si>
    <t xml:space="preserve">Achats de matériel </t>
  </si>
  <si>
    <t>Autres achats</t>
  </si>
  <si>
    <t xml:space="preserve">Total coût de l'action </t>
  </si>
  <si>
    <t>dont charges de personnel</t>
  </si>
  <si>
    <t>dont achats de matériel</t>
  </si>
  <si>
    <t>dont autres achats</t>
  </si>
  <si>
    <t>3. INDICATEURS DE PERFORMANCE</t>
  </si>
  <si>
    <t>Choisir 2 indicateurs maximum ( 1 indicateur obligatoire minimum)</t>
  </si>
  <si>
    <t>Indicateurs de suivi n°1</t>
  </si>
  <si>
    <t>Indicateur 1*</t>
  </si>
  <si>
    <t>Libellé*</t>
  </si>
  <si>
    <t>Préalable : l'indicateur 1 est l'indicateur de référence du suivi contractuel. Il sera suivi de façon prioritaire dans le cadre des dialogues de gestion.</t>
  </si>
  <si>
    <t>Explication  mode de calcul ou d'appréciation*</t>
  </si>
  <si>
    <t>Expliquer le calcul de l'indicateur 1 ou son mode d'appréciation.</t>
  </si>
  <si>
    <t>Valeur actuelle*</t>
  </si>
  <si>
    <t>Mesure de l'indicateur 1 au moment du constat actuel</t>
  </si>
  <si>
    <t>Cible finale*</t>
  </si>
  <si>
    <t xml:space="preserve">Mesure de l'indicateur 1 pour le bilan final </t>
  </si>
  <si>
    <t xml:space="preserve">Cible révisée </t>
  </si>
  <si>
    <t xml:space="preserve">Information à saisir une fois que l'action a été amorcée ou finalisée </t>
  </si>
  <si>
    <t>Indicateurs de suivi n°2</t>
  </si>
  <si>
    <t>Indicateur 2 (facultatif)</t>
  </si>
  <si>
    <t>Libellé</t>
  </si>
  <si>
    <t xml:space="preserve">Préalable: les indicateurs 2 et 3 sont facultatifs. Ils ont vocation à conforter le suivi de la réalisation de l'objectif par le gestionnaire.  </t>
  </si>
  <si>
    <t>Explication  mode de calcul ou d'appréciation</t>
  </si>
  <si>
    <t>Expliquer le calcul de l'indicateur 2 ou son mode d'appréciation.</t>
  </si>
  <si>
    <t>Valeur actuelle</t>
  </si>
  <si>
    <t>Mesure de l'indicateur 2 au moment du constat actuel</t>
  </si>
  <si>
    <t>Cible finale</t>
  </si>
  <si>
    <t xml:space="preserve">Mesure de l'indicateur 2  pour le bilan final </t>
  </si>
  <si>
    <t>4. NOTE DE CONTEXTE</t>
  </si>
  <si>
    <t>Zone à compléter par le gestionnaire pour préparer les COPILS semestriels</t>
  </si>
  <si>
    <t>COMMENTAIRES DU GESTIONNAIRE 
POUR LE DIALOGUE DE GESTION</t>
  </si>
  <si>
    <t>Bilan de l'action et performance actuelle</t>
  </si>
  <si>
    <t>Note de contexte complétée par l'ARS ou le Conseil départemental.</t>
  </si>
  <si>
    <t>Points à suivre :
(axes d'amélioration 
et points de vigilance)</t>
  </si>
  <si>
    <t>Sensibiliser les responsables de secteur et encadrants au repérage des fragilités et à la prévention des risques au domicile (dénutrition, chutes, troubles sensoriels…), en s’appuyant notamment sur les actions de sensibilisation menées par l’Agence AutonomY</t>
  </si>
  <si>
    <t>1.1.B</t>
  </si>
  <si>
    <t xml:space="preserve">Réflexe prévention
Repérer les situations à risque puis orienter les personnes ainsi repérées comme fragiles vers les réponses adaptées  </t>
  </si>
  <si>
    <t>Accompagner des personnes dont le profil de prise en charge présente des spécificités</t>
  </si>
  <si>
    <t>Descriptif des étapes de réalisation de l'action sur les 5 années du CPOM</t>
  </si>
  <si>
    <t>1.1.C</t>
  </si>
  <si>
    <t>Former les intervenants au repérage des fragilités et à la prévention des risques au domicile (dénutrition, chutes, troubles sensoriels…), en s’appuyant notamment sur les outils déployés et l’offre de formation proposée par l’Agence AutonomY</t>
  </si>
  <si>
    <t>1.2</t>
  </si>
  <si>
    <t>Développer les interventions auprès de publics spécifiques</t>
  </si>
  <si>
    <t>1.2.A</t>
  </si>
  <si>
    <t xml:space="preserve">Former les intervenants sur les spécificités de certaines prises en charge </t>
  </si>
  <si>
    <t>1.2.B</t>
  </si>
  <si>
    <t xml:space="preserve">Attribuer une prime / indemnité spécifique en faveur des salariés intervenant lorsqu’ils montent en compétences ou acquièrent une expertise, et qu’ils interviennent auprès d’un public aux besoins d’accompagnement spécifique </t>
  </si>
  <si>
    <t>1.2.C</t>
  </si>
  <si>
    <t xml:space="preserve">Organiser des interventions fractionnées ou en binôme lorsqu’elles répondent à un besoin de la personne accompagnée en raison de ses spécificités de prise en charge </t>
  </si>
  <si>
    <t>1.2.D</t>
  </si>
  <si>
    <t>Mettre en place un tutorat pour les prises en charge complexes</t>
  </si>
  <si>
    <t>1.2.E</t>
  </si>
  <si>
    <t>Organiser des groupes d’analyse des pratiques autour des prises en charge complexes</t>
  </si>
  <si>
    <t>Améliorer la coordination des interventions autour des personnes accompagnées</t>
  </si>
  <si>
    <t>1.3</t>
  </si>
  <si>
    <t>1.3.A</t>
  </si>
  <si>
    <t>Formaliser un partenariat avec un opérateur du soin à domicile (SSIAD, IDEL, maison de santé…) afin d’anticiper la transformation des SAAD vers des services autonomie à domicile, communiquer la convention signée aux services du Département et de l’Agence AutonomY</t>
  </si>
  <si>
    <t>1.3.B</t>
  </si>
  <si>
    <t>S’engager dans un partenariat avec la CNAV : OSCAR et/ou ARDH et/ou aide à domicile mutualisée, communiquer les conventions signées aux services du Département et de l’Agence AutonomY</t>
  </si>
  <si>
    <t>1.3.C</t>
  </si>
  <si>
    <t>Etablir un partenariat avec un établissement médico-social « ressource » ou « territorial » implanté sur le territoire d’intervention (EHPAD, FAM, USLD…)</t>
  </si>
  <si>
    <t>Etablir un partenariat avec un service hospitalier afin de sécuriser et faciliter les entrées et sorties d’hospitalisation</t>
  </si>
  <si>
    <t>1.3.D</t>
  </si>
  <si>
    <t>Intervenir sur une amplitude horaire incluant les soirs, les week ends et les jours fériés</t>
  </si>
  <si>
    <t>2.1</t>
  </si>
  <si>
    <t xml:space="preserve">Mieux rémunérer les interventions ou astreintes réalisées aux horaires atypiques </t>
  </si>
  <si>
    <t>2.1.A</t>
  </si>
  <si>
    <t xml:space="preserve">Attribuer une prime / indemnité spécifique en faveur des salariés intervenant sur des tranches horaires atypiques </t>
  </si>
  <si>
    <t>2.1.B</t>
  </si>
  <si>
    <t xml:space="preserve">Organiser des gardes / tournées / rondes de nuit </t>
  </si>
  <si>
    <t>2.1.C</t>
  </si>
  <si>
    <t xml:space="preserve">Organiser des astreintes de nuit, de week-end et les jours fériés pour le remplacement de salariés absents et pour répondre en urgence aux besoins des personnes accompagnées (par exemple, par la création d’une ligne d’appel centralisée de nuit commune à plusieurs SAAD locaux et la rémunération des personnels d’astreinte) </t>
  </si>
  <si>
    <t>2.2</t>
  </si>
  <si>
    <t>Faciliter la mobilité et renforcer la sécurité des intervenants sur les horaires atypiques</t>
  </si>
  <si>
    <t>2.2.A</t>
  </si>
  <si>
    <t xml:space="preserve">Faciliter la mobilité des salariés ne disposant pas du permis et/ou de véhicule, par une prise en charge des frais liés aux déplacements (taxi/VTC, location de véhicules sans permis ou classiques via LLD, transport en commun…) </t>
  </si>
  <si>
    <t>2.2.B</t>
  </si>
  <si>
    <t xml:space="preserve">Financer ou participer au financement du permis de conduire </t>
  </si>
  <si>
    <t>2.2.C</t>
  </si>
  <si>
    <t>Financer ou participer au financement de solutions pour la garde des enfants des salariés intervenant sur des horaires atypiques</t>
  </si>
  <si>
    <t>2.2.D</t>
  </si>
  <si>
    <t>Prévoir des dispositifs d’alerte en cas d’agression de l’intervenant lors de ses déplacements de nuit (type alarme personnelle anti-agression avec géolocalisation)</t>
  </si>
  <si>
    <t>3.1</t>
  </si>
  <si>
    <t>3.1.A</t>
  </si>
  <si>
    <t>Contribuer à la couverture des besoins de l’ensemble des territoires identifiés comme zone rurale et QPV</t>
  </si>
  <si>
    <t>Favoriser les conditions d’intervention dans les territoires concernés</t>
  </si>
  <si>
    <t xml:space="preserve">Mettre à disposition des véhicules de service pour les salariés intervenants dans les zones rurales (financer l’achat/loyer, l’assurance, la maintenance, la pneumatique et le carburant) </t>
  </si>
  <si>
    <t>3.1.B</t>
  </si>
  <si>
    <t>3.1.C</t>
  </si>
  <si>
    <t>3.1.D</t>
  </si>
  <si>
    <t>Organiser des temps de repos pour les intervenants ayant des horaires discontinus (coupures entre missions), dans les locaux du service ou des tiers lieux</t>
  </si>
  <si>
    <t>Attribuer une prime / indemnité “mobilité” en faveur des salariés intervenant sur ces territoires</t>
  </si>
  <si>
    <t>3.2</t>
  </si>
  <si>
    <t xml:space="preserve">Mieux indemniser les trajets des intervenants dans les territoires concernés </t>
  </si>
  <si>
    <t>3.2.A</t>
  </si>
  <si>
    <t>4.1</t>
  </si>
  <si>
    <t>Apporter une aide aux aidants des personnes accompagnées</t>
  </si>
  <si>
    <t xml:space="preserve">Développer le repérage et l’accompagnement des aidants en difficulté vers les solutions adaptées  </t>
  </si>
  <si>
    <t>4.1.A</t>
  </si>
  <si>
    <t>Sensibiliser les responsables de secteur et encadrants aux besoins des aidants en difficulté (en s’appuyant notamment sur les actions de sensibilisation menées par l’Agence AutonomY)</t>
  </si>
  <si>
    <t>4.1.B</t>
  </si>
  <si>
    <t>Désigner un « référent aidants » au sein du service, chargé d’orienter les usagers vers les solutions adaptées et d’identifier les besoins de formation des équipes</t>
  </si>
  <si>
    <t>4.1.C</t>
  </si>
  <si>
    <t>Former les intervenants au repérage des aidants en difficulté (en s’appuyant notamment sur l’offre de formation référencée par l’Agence AutonomY)</t>
  </si>
  <si>
    <t>4.1.D</t>
  </si>
  <si>
    <t>Formaliser un partenariat avec la/les Plateformes de Répit et d’Accompagnement des Aidants (PFR) du territoire et/ou des associations dédiées au soutien aux aidants</t>
  </si>
  <si>
    <t>4.2</t>
  </si>
  <si>
    <t xml:space="preserve">Répondre au besoin de répit et de relayage des aidants </t>
  </si>
  <si>
    <t>4.2.A</t>
  </si>
  <si>
    <t xml:space="preserve">Définir un forfait répit permettant aux aidants de bénéficier ponctuellement d‘un temps de répit, sans que cette aide soit récurrente dans le temps (cette aide doit s’articuler aux aides existantes sur le territoire, forfait temps libre des plateformes de répit ou droit au répit). </t>
  </si>
  <si>
    <t>4.3</t>
  </si>
  <si>
    <t xml:space="preserve">Répondre au besoin d’échange entre pairs des aidants </t>
  </si>
  <si>
    <t>4.3.A</t>
  </si>
  <si>
    <t>Informer et orienter les aidants vers les groupes d’échanges et les lieux de rencontre et de partage entre aidants</t>
  </si>
  <si>
    <t>4.3.B</t>
  </si>
  <si>
    <t>En l’absence d’offre sur le territoire d’intervention, initier la démarche de partage et d’échanges entre aidants en lien avec les acteurs du soutien aux aidants</t>
  </si>
  <si>
    <t>5.1</t>
  </si>
  <si>
    <t>5.1.A</t>
  </si>
  <si>
    <t>Favoriser l’insertion des demandeurs d’emploi</t>
  </si>
  <si>
    <t xml:space="preserve">Favoriser l’insertion des demandeurs d'emploi, par exemple au travers de périodes d’immersion professionnelle (PMSMP), terrain de stage, propositions d’embauche </t>
  </si>
  <si>
    <t>5.1.B</t>
  </si>
  <si>
    <t xml:space="preserve">Mettre en place des parcours d’accompagnement des nouveaux salariés portés par l’Agence AutonomY : tutorat, parcours de validation des acquis de l’expérience (VAE) Ou parcours « classiques » : période de mise en situation en milieu professionnel (PMSMP), préparation opérationnelle à l’emploi individuelle (POEI), contrat d’apprentissage, contrat de professionnalisation, promotion par alternance (Pro-A)	</t>
  </si>
  <si>
    <t>5.1.C</t>
  </si>
  <si>
    <t>Mettre en place des formations pour les nouveaux salariés, dans le cadre d’un parcours d’intégration (prévention, aidants, lien social, DomYcile, bientraitance…), inscrit dans un plan de gestion des compétences</t>
  </si>
  <si>
    <t>5.2</t>
  </si>
  <si>
    <t>Améliorer la qualité de vie et les conditions de travail</t>
  </si>
  <si>
    <t>5.2.A</t>
  </si>
  <si>
    <t>Sensibiliser les managers (cadres intermédiaires et dirigeants) à la démarche QVCT dans le cadre de la loi Santé au travail</t>
  </si>
  <si>
    <t>5.2.B</t>
  </si>
  <si>
    <t>Désigner un « référent QVCT » au sein du service, chargé d’animer la démarche dans le service et d’identifier les besoins</t>
  </si>
  <si>
    <t>5.2.C</t>
  </si>
  <si>
    <t>Mettre en place une démarche globale et continue de diagnostic autour de la qualité de vie et des conditions de travail (identification des besoins, définition d’un plan d’Exemple d’action - en s’appuyant notamment sur les outils proposés par l’Agence AutonomY)</t>
  </si>
  <si>
    <t>5.2.D</t>
  </si>
  <si>
    <t>Mettre en œuvre le plan d’Exemple d’action QVCT et financer les surcoûts générés par la mise en place de nouvelles pratiques managériales</t>
  </si>
  <si>
    <t>6.1</t>
  </si>
  <si>
    <t>Lutter contre l’isolement des personnes accompagnées</t>
  </si>
  <si>
    <t>Repérer et rompre les situations d’isolement</t>
  </si>
  <si>
    <t>Sensibiliser les responsables de secteur / encadrants au repérage et à la gestion des situations d’isolement</t>
  </si>
  <si>
    <t>6.1.A</t>
  </si>
  <si>
    <t>6.1.B</t>
  </si>
  <si>
    <t>Désigner un « référent lutte contre l’isolement » au sein du service, chargé d’orienter les usagers vers les solutions adaptées et d’identifier les besoins de formation des équipes</t>
  </si>
  <si>
    <t>6.1.C</t>
  </si>
  <si>
    <t>Former les intervenants au repérage et à la gestion des situations d’isolement, en s’appuyant notamment sur les outils développés par le Département et l’offre de formation proposée par l’Agence AutonomY</t>
  </si>
  <si>
    <t>6.2</t>
  </si>
  <si>
    <t>6.2.A</t>
  </si>
  <si>
    <t xml:space="preserve">Participer aux actions “lien social” développées par les acteurs de proximité </t>
  </si>
  <si>
    <t>6.2.B</t>
  </si>
  <si>
    <t xml:space="preserve">Proposer un service d’accompagnement véhiculé (véhicule du service, en remplacement du taxi par exemple), afin de faciliter les déplacements des usagers dans le cadre d’animations visant à développer les liens sociaux </t>
  </si>
  <si>
    <t>6.2.C</t>
  </si>
  <si>
    <t xml:space="preserve">Initier les personnes accompagnées à l’usage du numérique pour rester connectées avec leurs proches </t>
  </si>
  <si>
    <t>1. Suivi opérationnel des actions CPOM</t>
  </si>
  <si>
    <t>Fiche action investie 
(oui/non)</t>
  </si>
  <si>
    <t>N°
AS</t>
  </si>
  <si>
    <t>N°
OP</t>
  </si>
  <si>
    <t>Objectifs opérationnels</t>
  </si>
  <si>
    <t>N°
Action</t>
  </si>
  <si>
    <t>Actions prévues</t>
  </si>
  <si>
    <t>Date de début prévue</t>
  </si>
  <si>
    <t>Date de fin prévue</t>
  </si>
  <si>
    <t>Indicateur de suivi n°1</t>
  </si>
  <si>
    <t>Statut actuel de l'indicateur</t>
  </si>
  <si>
    <r>
      <t xml:space="preserve">Indicateur de suivi n°2 
</t>
    </r>
    <r>
      <rPr>
        <b/>
        <i/>
        <sz val="10"/>
        <color theme="1"/>
        <rFont val="Calibri"/>
        <family val="2"/>
      </rPr>
      <t>(le cas échéant)</t>
    </r>
  </si>
  <si>
    <t>2. Suivi financier des actions CPOM</t>
  </si>
  <si>
    <t>Equilibre budgétaire du Plan d'actions CPOM</t>
  </si>
  <si>
    <t>Suivi des dépenses</t>
  </si>
  <si>
    <t>Suivi des ressources</t>
  </si>
  <si>
    <t>€</t>
  </si>
  <si>
    <t>% Avancement</t>
  </si>
  <si>
    <t>Dépenses prévues</t>
  </si>
  <si>
    <t>Dotation CPOM</t>
  </si>
  <si>
    <t>Dépenses réelles</t>
  </si>
  <si>
    <t>Reste à engager</t>
  </si>
  <si>
    <t>Total ressources</t>
  </si>
  <si>
    <t>Prévisionnel N+1 à N+4</t>
  </si>
  <si>
    <t>Total Coût action</t>
  </si>
  <si>
    <t>% réalisé</t>
  </si>
  <si>
    <t>Budget actions 2026</t>
  </si>
  <si>
    <t>Budget actions 2027</t>
  </si>
  <si>
    <t>Budget actions 2028</t>
  </si>
  <si>
    <t>Cofinancement*</t>
  </si>
  <si>
    <t>*le dépassement budgétaire sera financé en fonds propres par la structure</t>
  </si>
  <si>
    <t>% Conso</t>
  </si>
  <si>
    <t>Prévisionnel N+2 à N+4</t>
  </si>
  <si>
    <t>Budget actions 2029</t>
  </si>
  <si>
    <t>Prévisionnel N+4</t>
  </si>
  <si>
    <t>Filtrer sur "oui" pour ne faire apparaître que les actions investies dans la synthèse.</t>
  </si>
  <si>
    <t>Activité du service</t>
  </si>
  <si>
    <t>Identité du gestionnaire titulaire de l'autorisation</t>
  </si>
  <si>
    <t>Dénomination sociale</t>
  </si>
  <si>
    <t>Nom commercial</t>
  </si>
  <si>
    <t>Statut juridique</t>
  </si>
  <si>
    <t>N°SIRET</t>
  </si>
  <si>
    <t>Identité du service autonomie à domicile autorisé</t>
  </si>
  <si>
    <t>En cas de gestionnaire disposant de plusieurs services autorisés (même racine de SIREN mais SIRET différents) Merci de copier la fiche ci-dessous en dupliquant l'onglet et de la compléter pour chaque service.</t>
  </si>
  <si>
    <t>Nature des interventions</t>
  </si>
  <si>
    <t>Evolution</t>
  </si>
  <si>
    <t>2024 estimé</t>
  </si>
  <si>
    <t>2022 -&gt; 2023</t>
  </si>
  <si>
    <t>2023 -&gt; 2024</t>
  </si>
  <si>
    <t>Nb d'heures</t>
  </si>
  <si>
    <t>Poids en %</t>
  </si>
  <si>
    <t>en heures</t>
  </si>
  <si>
    <t>en %</t>
  </si>
  <si>
    <t>Financeurs</t>
  </si>
  <si>
    <t>Part de l'activité financée par le département</t>
  </si>
  <si>
    <t>APA</t>
  </si>
  <si>
    <t>PCH</t>
  </si>
  <si>
    <t>Aide sociale</t>
  </si>
  <si>
    <t>Total</t>
  </si>
  <si>
    <t xml:space="preserve">Part de l'activité financée par des tiers
</t>
  </si>
  <si>
    <t>A la charge d'autres financeurs</t>
  </si>
  <si>
    <t>A la charge de l'usager</t>
  </si>
  <si>
    <t>Total activité du service</t>
  </si>
  <si>
    <t>Amplitude d'intervention</t>
  </si>
  <si>
    <t>Week-ends, Nuits et jours fériés</t>
  </si>
  <si>
    <r>
      <t xml:space="preserve">Horaires décalés (avant 8h et après 18h) </t>
    </r>
    <r>
      <rPr>
        <sz val="9"/>
        <color theme="1"/>
        <rFont val="Calibri"/>
        <family val="2"/>
        <scheme val="minor"/>
      </rPr>
      <t>hors week-ends, nuits et jours fériés</t>
    </r>
  </si>
  <si>
    <t>Horaires standards du SAAD (de 8h à 18h)</t>
  </si>
  <si>
    <t>vérif cohérence données</t>
  </si>
  <si>
    <t>Ratio horaires atypiques/activité totale</t>
  </si>
  <si>
    <t>Typologie des usagers</t>
  </si>
  <si>
    <t>Nombre d'usagers</t>
  </si>
  <si>
    <t xml:space="preserve">Profils des bénéficiaires
</t>
  </si>
  <si>
    <t>GIR 1</t>
  </si>
  <si>
    <t>GIR 2</t>
  </si>
  <si>
    <t>GIR 3</t>
  </si>
  <si>
    <t>GIR 4</t>
  </si>
  <si>
    <t>Autres</t>
  </si>
  <si>
    <t>Dont participation = 0%</t>
  </si>
  <si>
    <t>Total APA</t>
  </si>
  <si>
    <t xml:space="preserve">PCH
</t>
  </si>
  <si>
    <t xml:space="preserve">Plans PCH &gt; 90h </t>
  </si>
  <si>
    <t xml:space="preserve">Plans PCH &lt; 90h </t>
  </si>
  <si>
    <t>Total bénéficiaires de la structure</t>
  </si>
  <si>
    <t>Poids des bénéficiaires présentant un profil complexe</t>
  </si>
  <si>
    <t>Activité par zone d'intervention spécifique</t>
  </si>
  <si>
    <t>Dont Zone rurale</t>
  </si>
  <si>
    <t>Dont QPV</t>
  </si>
  <si>
    <t>Zone d'intervention</t>
  </si>
  <si>
    <t>Bénéficiaires APA</t>
  </si>
  <si>
    <t>Bénéficiaires PCH</t>
  </si>
  <si>
    <t>Bénéficiaires Aide Sociale</t>
  </si>
  <si>
    <t xml:space="preserve">Total </t>
  </si>
  <si>
    <t xml:space="preserve">* Cf définition posé par l’Observatoire des Territoires : Comment définir la population urbaine et rurale ? | L'Observatoire des Territoires (observatoire-des-territoires.gouv.fr)
</t>
  </si>
  <si>
    <t>Les zones rurales sont définies comme les communes de moins de 2000 habitants.</t>
  </si>
  <si>
    <t>Années CPOM</t>
  </si>
  <si>
    <t>Total heures APA</t>
  </si>
  <si>
    <t>Total heures PCH</t>
  </si>
  <si>
    <t>1° Nombre total d'heures éligibles à la dotation qualité</t>
  </si>
  <si>
    <r>
      <t xml:space="preserve">1.1° Montant forfaitaire horaire de la dotation qualité </t>
    </r>
    <r>
      <rPr>
        <i/>
        <sz val="10"/>
        <color theme="1"/>
        <rFont val="Calibri"/>
        <family val="2"/>
        <scheme val="minor"/>
      </rPr>
      <t>- revalorisation annuelle prévue par la CNSA</t>
    </r>
  </si>
  <si>
    <t>à venir</t>
  </si>
  <si>
    <t>2° Montant de l'enveloppe maximum accessible</t>
  </si>
  <si>
    <t>3° Montant de la dotation qualité sollicitée par le porteur de projet</t>
  </si>
  <si>
    <t>4° Montant définitif de la dotation retenue contractuellement</t>
  </si>
  <si>
    <t>5° Equivalent en heures APA/PCH</t>
  </si>
  <si>
    <t>6° Montant de l'enveloppe non consommée</t>
  </si>
  <si>
    <t>Assiette des heures éligibles au CPOM</t>
  </si>
  <si>
    <t>Ref</t>
  </si>
  <si>
    <t>Axes Stratégiques</t>
  </si>
  <si>
    <t>Objectifs Opérationnels</t>
  </si>
  <si>
    <r>
      <t xml:space="preserve">Action investie ? </t>
    </r>
    <r>
      <rPr>
        <b/>
        <i/>
        <u/>
        <sz val="10"/>
        <rFont val="Arial Narrow"/>
        <family val="2"/>
      </rPr>
      <t xml:space="preserve">(selectionner oui ou non) </t>
    </r>
  </si>
  <si>
    <r>
      <t xml:space="preserve">Actions
</t>
    </r>
    <r>
      <rPr>
        <b/>
        <i/>
        <u/>
        <sz val="9"/>
        <rFont val="Arial Narrow"/>
        <family val="2"/>
      </rPr>
      <t>(cliquer sur le lien de l'action correspondante pour accéder à sa fiche)</t>
    </r>
  </si>
  <si>
    <t>Exemples d'action</t>
  </si>
  <si>
    <t>OP</t>
  </si>
  <si>
    <t>Désigner un « référent prévention » au sein du service, participant au « réseau interdépartemental des référents prévention » animé par l’Agence AutonomY, chargé d’orienter les usagers vers les solutions adaptées et d’identifier les besoins de formation des équipes</t>
  </si>
  <si>
    <t>Désigner un « référent aidants » au sein du service, participant au « réseau interdépartemental des référents aidants », animé par l’Agence AutonomY, chargé d’orienter les usagers vers les solutions adaptées et d’identifier les besoins de formation des équipes</t>
  </si>
  <si>
    <t>Désigner un « référent QVCT » au sein du service, participant au « réseau interdépartemental des référents QVCT » animé par l’Agence AutonomY, chargé d’animer la démarche dans le service et d’identifier les besoins</t>
  </si>
  <si>
    <t>Sensibiliser les responsables de secteur / encadrants au repérage et à la gestion des situations d’isolement (en s’appuyant notamment sur les actions de sensibilisation menées par l’Agence AutonomY)</t>
  </si>
  <si>
    <t>Désigner un « référent lutte contre l’isolement » au sein du service, participant au « réseau interdépartemental des référents lutte contre l’isolement » animé par l’Agence AutonomY, chargé d’orienter les usagers vers les solutions adaptées et d’identifier les besoins de formation des équipes</t>
  </si>
  <si>
    <t>Favoriser le lien social</t>
  </si>
  <si>
    <t xml:space="preserve">Actions supplémentaires </t>
  </si>
  <si>
    <t>Sup 1</t>
  </si>
  <si>
    <t>Sup 2</t>
  </si>
  <si>
    <t>Sup 3</t>
  </si>
  <si>
    <t>OUI</t>
  </si>
  <si>
    <t>NON</t>
  </si>
  <si>
    <t xml:space="preserve">Mettre en place des parcours d’accompagnement des nouveaux salariés portés par l’Agence AutonomY : tutorat, parcours de validation des acquis de l’expérience (VAE). Ou parcours « classiques » : période de mise en situation en milieu professionnel (PMSMP), préparation opérationnelle à l’emploi individuelle (POEI), contrat d’apprentissage, contrat de professionnalisation, promotion par alternance (Pro-A)	</t>
  </si>
  <si>
    <t>AS</t>
  </si>
  <si>
    <t>CPOM MEDICO-SOCIAL - Service Autonomie à Domicile</t>
  </si>
  <si>
    <r>
      <rPr>
        <b/>
        <sz val="18"/>
        <color theme="1"/>
        <rFont val="Calibri"/>
        <family val="2"/>
        <scheme val="minor"/>
      </rPr>
      <t xml:space="preserve">Ce document comprend six onglets socles. Les onglets liés aux fiches actions apparaîtront en fonction de vos choix, qui seront renseignés dans l'onglet "Choix des FA". </t>
    </r>
    <r>
      <rPr>
        <sz val="18"/>
        <color theme="1"/>
        <rFont val="Calibri"/>
        <family val="2"/>
        <scheme val="minor"/>
      </rPr>
      <t xml:space="preserve">
</t>
    </r>
    <r>
      <rPr>
        <b/>
        <sz val="18"/>
        <color rgb="FF7030A0"/>
        <rFont val="Calibri"/>
        <family val="2"/>
        <scheme val="minor"/>
      </rPr>
      <t xml:space="preserve">- 1. Lisez moi </t>
    </r>
    <r>
      <rPr>
        <b/>
        <sz val="18"/>
        <color rgb="FFFF66CC"/>
        <rFont val="Calibri"/>
        <family val="2"/>
        <scheme val="minor"/>
      </rPr>
      <t>:</t>
    </r>
    <r>
      <rPr>
        <sz val="18"/>
        <color theme="1"/>
        <rFont val="Calibri"/>
        <family val="2"/>
        <scheme val="minor"/>
      </rPr>
      <t xml:space="preserve"> cet onglet explique l'utilisation du fichier. 
</t>
    </r>
    <r>
      <rPr>
        <b/>
        <sz val="18"/>
        <color rgb="FF002060"/>
        <rFont val="Calibri"/>
        <family val="2"/>
        <scheme val="minor"/>
      </rPr>
      <t>- 2. Activité du service :</t>
    </r>
    <r>
      <rPr>
        <sz val="18"/>
        <color theme="1"/>
        <rFont val="Calibri"/>
        <family val="2"/>
        <scheme val="minor"/>
      </rPr>
      <t xml:space="preserve"> Premier onglet à remplir </t>
    </r>
    <r>
      <rPr>
        <b/>
        <sz val="18"/>
        <color rgb="FFFF0000"/>
        <rFont val="Calibri"/>
        <family val="2"/>
        <scheme val="minor"/>
      </rPr>
      <t xml:space="preserve">obligatoirement. </t>
    </r>
    <r>
      <rPr>
        <sz val="18"/>
        <rFont val="Calibri"/>
        <family val="2"/>
        <scheme val="minor"/>
      </rPr>
      <t>Il s'agit de</t>
    </r>
    <r>
      <rPr>
        <b/>
        <sz val="18"/>
        <color rgb="FFFF0000"/>
        <rFont val="Calibri"/>
        <family val="2"/>
        <scheme val="minor"/>
      </rPr>
      <t xml:space="preserve"> </t>
    </r>
    <r>
      <rPr>
        <sz val="18"/>
        <rFont val="Calibri"/>
        <family val="2"/>
        <scheme val="minor"/>
      </rPr>
      <t xml:space="preserve">saisir vos données d'activité sur les 3 dernières années dans chacun des tableaux demandés. </t>
    </r>
    <r>
      <rPr>
        <sz val="18"/>
        <color theme="1"/>
        <rFont val="Calibri"/>
        <family val="2"/>
        <scheme val="minor"/>
      </rPr>
      <t xml:space="preserve">
</t>
    </r>
    <r>
      <rPr>
        <b/>
        <sz val="18"/>
        <color rgb="FF002060"/>
        <rFont val="Calibri"/>
        <family val="2"/>
        <scheme val="minor"/>
      </rPr>
      <t>- 3. Choix des FA :</t>
    </r>
    <r>
      <rPr>
        <sz val="18"/>
        <color theme="1"/>
        <rFont val="Calibri"/>
        <family val="2"/>
        <scheme val="minor"/>
      </rPr>
      <t xml:space="preserve"> Cet onglet reprend la matrice des actions qu'il est possible de déployer dans le cadre du CPOM. Des trames de fiches actions vierges ont été déjà générées afin que vous puissiez complétez celles sur lesquelles vous souhaitez vous positionner. </t>
    </r>
    <r>
      <rPr>
        <b/>
        <sz val="18"/>
        <color rgb="FFFF0000"/>
        <rFont val="Calibri"/>
        <family val="2"/>
        <scheme val="minor"/>
      </rPr>
      <t xml:space="preserve">Merci de renseigner "oui" ou "non" dans la colonne F de cet onglet afin de nous indiquer les fiches actions que vous avez investies. </t>
    </r>
    <r>
      <rPr>
        <sz val="18"/>
        <rFont val="Calibri"/>
        <family val="2"/>
        <scheme val="minor"/>
      </rPr>
      <t>Cette information est importante pour ensuite filtrer les lignes des tableaux de suivi sur les actions investies uniquement.</t>
    </r>
    <r>
      <rPr>
        <sz val="18"/>
        <color theme="1"/>
        <rFont val="Calibri"/>
        <family val="2"/>
        <scheme val="minor"/>
      </rPr>
      <t xml:space="preserve">
</t>
    </r>
    <r>
      <rPr>
        <b/>
        <sz val="18"/>
        <color rgb="FF002060"/>
        <rFont val="Calibri"/>
        <family val="2"/>
        <scheme val="minor"/>
      </rPr>
      <t>- 4. Assiette des heures CPOM :</t>
    </r>
    <r>
      <rPr>
        <sz val="18"/>
        <color theme="1"/>
        <rFont val="Calibri"/>
        <family val="2"/>
        <scheme val="minor"/>
      </rPr>
      <t xml:space="preserve"> Sur la base des heures APA et PCH 2024 renseignées dans l'onglet 2. Activité du service, cet onglet permet de calculer la dotation qualité estimée pour l'année 1 du CPOM. Les autres années (2025 à 2029) ne sont pas à compléter dans le cadre de la candidature. 
</t>
    </r>
    <r>
      <rPr>
        <b/>
        <sz val="18"/>
        <color rgb="FF002060"/>
        <rFont val="Calibri"/>
        <family val="2"/>
        <scheme val="minor"/>
      </rPr>
      <t>- 5. Tableau de bord de suivi opérationnel :</t>
    </r>
    <r>
      <rPr>
        <sz val="18"/>
        <color theme="1"/>
        <rFont val="Calibri"/>
        <family val="2"/>
        <scheme val="minor"/>
      </rPr>
      <t xml:space="preserve"> Cet onglet centralise l'ensemble des actions CPOM sur lesquelles le gestionnaire s'est engagé sous la forme d'un tableau de bord. Son objectif est de suivre l'avancement opérationnel des actions : le calendrier et les indicateurs. La source de ses données proviennent de chaque fiche action rensiegnée. C'est pourquoi, nous vous invitons fortement à filtrer sur "oui" en colonne B pour ne faire apparaître que les lignes des fiches actions investies. </t>
    </r>
    <r>
      <rPr>
        <b/>
        <sz val="18"/>
        <color theme="4"/>
        <rFont val="Calibri"/>
        <family val="2"/>
        <scheme val="minor"/>
      </rPr>
      <t xml:space="preserve">Veuillez noter qu'aucune modification n'est possible directement sur ce tableau. </t>
    </r>
    <r>
      <rPr>
        <sz val="18"/>
        <color theme="1"/>
        <rFont val="Calibri"/>
        <family val="2"/>
        <scheme val="minor"/>
      </rPr>
      <t xml:space="preserve">Pour modifier des informations, rendez-vous sur les fiches actions correspondantes. 
</t>
    </r>
    <r>
      <rPr>
        <b/>
        <sz val="18"/>
        <color rgb="FF002060"/>
        <rFont val="Calibri"/>
        <family val="2"/>
        <scheme val="minor"/>
      </rPr>
      <t>- 6. Tableau de bord de suivi financier :</t>
    </r>
    <r>
      <rPr>
        <b/>
        <sz val="18"/>
        <color rgb="FF7030A0"/>
        <rFont val="Calibri"/>
        <family val="2"/>
        <scheme val="minor"/>
      </rPr>
      <t xml:space="preserve"> </t>
    </r>
    <r>
      <rPr>
        <sz val="18"/>
        <color theme="1"/>
        <rFont val="Calibri"/>
        <family val="2"/>
        <scheme val="minor"/>
      </rPr>
      <t xml:space="preserve">Cet onglet a pour objectif de centraliser l'ensemble des actions CPOM sur lesquelles le gestionnaire s'est engagé sous la forme d'un tableau de bord, permettant le suivi financier des dépenses engagées et l'équilibre budgétaire global. Il fonctionne sur le même principe que le tableau de bord de suivi opérationnel. </t>
    </r>
    <r>
      <rPr>
        <b/>
        <sz val="18"/>
        <color rgb="FF7030A0"/>
        <rFont val="Calibri"/>
        <family val="2"/>
        <scheme val="minor"/>
      </rPr>
      <t>Veuillez noter qu'aucune modification n'est possible directement sur ce tableau.</t>
    </r>
    <r>
      <rPr>
        <sz val="18"/>
        <color theme="1"/>
        <rFont val="Calibri"/>
        <family val="2"/>
        <scheme val="minor"/>
      </rPr>
      <t xml:space="preserve">
Enfin, après avoir complété l'onglet n°2 et n°3, la principale attente est de compléter les </t>
    </r>
    <r>
      <rPr>
        <b/>
        <sz val="18"/>
        <color theme="7"/>
        <rFont val="Calibri"/>
        <family val="2"/>
        <scheme val="minor"/>
      </rPr>
      <t>onglets fiches actions</t>
    </r>
    <r>
      <rPr>
        <sz val="18"/>
        <color theme="1"/>
        <rFont val="Calibri"/>
        <family val="2"/>
        <scheme val="minor"/>
      </rPr>
      <t xml:space="preserve">  (cf onglets en jaune). Merci de </t>
    </r>
    <r>
      <rPr>
        <b/>
        <sz val="18"/>
        <color rgb="FF00B050"/>
        <rFont val="Calibri"/>
        <family val="2"/>
        <scheme val="minor"/>
      </rPr>
      <t>surligner en vert</t>
    </r>
    <r>
      <rPr>
        <sz val="18"/>
        <color theme="1"/>
        <rFont val="Calibri"/>
        <family val="2"/>
        <scheme val="minor"/>
      </rPr>
      <t xml:space="preserve"> les onglets investis (clique-droit sur l'onglet - couleur d'onglet) et d'avoir bien reporté l'information que la fiche est investie dans l'onlget n°4 "Choix des F.A" . Merci de ne pas supprimer les onglets non investis : vous pouvez les masquer ou les </t>
    </r>
    <r>
      <rPr>
        <b/>
        <sz val="18"/>
        <color theme="0" tint="-0.499984740745262"/>
        <rFont val="Calibri"/>
        <family val="2"/>
        <scheme val="minor"/>
      </rPr>
      <t>surligner en gris</t>
    </r>
    <r>
      <rPr>
        <sz val="18"/>
        <color theme="1"/>
        <rFont val="Calibri"/>
        <family val="2"/>
        <scheme val="minor"/>
      </rPr>
      <t xml:space="preserve">.        
</t>
    </r>
  </si>
  <si>
    <t>Améliorer la qualité de vie au travail des intervenants et favoriser l’insertion des demandeurs d’emploi</t>
  </si>
  <si>
    <t>6.1.D</t>
  </si>
  <si>
    <t>Faire la promotion et faciliter l’inscription des personnes âgées et des étudiants qui le souhaitent au dispositif OYES, au programme d’activités et d’animations organisé par la commune ou la CFPPA</t>
  </si>
  <si>
    <t xml:space="preserve">Faire la promotion et faciliter l’inscription des personnes âgées et des étudiants qui le souhaitent au dispositif OYES, au programme d’activités et d’animations organisé par la commune ou la CFPPA </t>
  </si>
  <si>
    <r>
      <t xml:space="preserve">Dans cet onglet, veuillez sélectionner </t>
    </r>
    <r>
      <rPr>
        <i/>
        <sz val="14"/>
        <color rgb="FFFF0000"/>
        <rFont val="Calibri"/>
        <family val="2"/>
        <scheme val="minor"/>
      </rPr>
      <t>"oui/non"</t>
    </r>
    <r>
      <rPr>
        <i/>
        <sz val="14"/>
        <rFont val="Calibri"/>
        <family val="2"/>
        <scheme val="minor"/>
      </rPr>
      <t xml:space="preserve"> dans la colonne F </t>
    </r>
    <r>
      <rPr>
        <i/>
        <sz val="14"/>
        <color rgb="FFFF0000"/>
        <rFont val="Calibri"/>
        <family val="2"/>
        <scheme val="minor"/>
      </rPr>
      <t>"action investie"</t>
    </r>
    <r>
      <rPr>
        <i/>
        <sz val="14"/>
        <rFont val="Calibri"/>
        <family val="2"/>
        <scheme val="minor"/>
      </rPr>
      <t xml:space="preserve"> pour chacunes des actions que vous prévoyez de mettre en œuvre. Vous avez la possibilité d'investir des actions supplémentaires  en plus de celles déjà répertoriées, dont vous trouverez les lignes colorées en rose tout en bas. Pour ces actions supplémentaires, veuillez fournir une brève description dans la dernière colonne "Exemples d'actions".
Pour accéder directement à l'action souhaitée, vous pouvez cliquer sur l'</t>
    </r>
    <r>
      <rPr>
        <i/>
        <sz val="14"/>
        <color rgb="FFFF0000"/>
        <rFont val="Calibri"/>
        <family val="2"/>
        <scheme val="minor"/>
      </rPr>
      <t>hyperlien correspondant</t>
    </r>
    <r>
      <rPr>
        <i/>
        <sz val="14"/>
        <rFont val="Calibri"/>
        <family val="2"/>
        <scheme val="minor"/>
      </rPr>
      <t xml:space="preserve">, en colonne G. Vous devrez ensuite les compléter en fournissant toutes les informations requises. A la fin de l'opération : masquer les fiches actions des actions qui ne sont pas investies en effectuant un </t>
    </r>
    <r>
      <rPr>
        <i/>
        <sz val="14"/>
        <color rgb="FFFF0000"/>
        <rFont val="Calibri"/>
        <family val="2"/>
        <scheme val="minor"/>
      </rPr>
      <t xml:space="preserve">"clic droit &gt; masquer" </t>
    </r>
    <r>
      <rPr>
        <i/>
        <sz val="14"/>
        <rFont val="Calibri"/>
        <family val="2"/>
        <scheme val="minor"/>
      </rPr>
      <t xml:space="preserve">sur les onglets correspondants. 
</t>
    </r>
  </si>
  <si>
    <t>Dotation CPOM estimée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</si>
</sst>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1" formatCode="_-* #,##0_-;\-* #,##0_-;_-* &quot;-&quot;_-;_-@_-"/>
    <numFmt numFmtId="44" formatCode="_-* #,##0.00\ &quot;€&quot;_-;\-* #,##0.00\ &quot;€&quot;_-;_-* &quot;-&quot;??\ &quot;€&quot;_-;_-@_-"/>
    <numFmt numFmtId="43" formatCode="_-* #,##0.00_-;\-* #,##0.00_-;_-* &quot;-&quot;??_-;_-@_-"/>
    <numFmt numFmtId="164" formatCode="#,##0\ &quot;€&quot;"/>
    <numFmt numFmtId="165" formatCode="_-* #,##0\ &quot;€&quot;_-;\-* #,##0\ &quot;€&quot;_-;_-* &quot;-&quot;??\ &quot;€&quot;_-;_-@_-"/>
    <numFmt numFmtId="166" formatCode="_-* #,##0_-;\-* #,##0_-;_-* &quot;-&quot;??_-;_-@_-"/>
    <numFmt numFmtId="167" formatCode="#,##0&quot;H&quot;"/>
    <numFmt numFmtId="168" formatCode="_-* #,##0.000\ &quot;€&quot;_-;\-* #,##0.000\ &quot;€&quot;_-;_-* &quot;-&quot;??\ &quot;€&quot;_-;_-@_-"/>
  </numFmts>
  <fonts count="1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0"/>
      <name val="Arial"/>
      <family val="2"/>
    </font>
    <font>
      <b/>
      <sz val="17"/>
      <color theme="0"/>
      <name val="Arial"/>
      <family val="2"/>
    </font>
    <font>
      <sz val="15"/>
      <color theme="1"/>
      <name val="Arial"/>
      <family val="2"/>
    </font>
    <font>
      <i/>
      <sz val="11"/>
      <color theme="0" tint="-0.249977111117893"/>
      <name val="Arial"/>
      <family val="2"/>
    </font>
    <font>
      <b/>
      <sz val="14"/>
      <color theme="0"/>
      <name val="Arial"/>
      <family val="2"/>
    </font>
    <font>
      <sz val="11"/>
      <color theme="1"/>
      <name val="Arial"/>
      <family val="2"/>
    </font>
    <font>
      <sz val="14"/>
      <color rgb="FFFF0000"/>
      <name val="Arial"/>
      <family val="2"/>
    </font>
    <font>
      <i/>
      <sz val="9"/>
      <color theme="0" tint="-0.499984740745262"/>
      <name val="Arial"/>
      <family val="2"/>
    </font>
    <font>
      <b/>
      <i/>
      <sz val="11"/>
      <color theme="0"/>
      <name val="Arial"/>
      <family val="2"/>
    </font>
    <font>
      <b/>
      <sz val="11"/>
      <color theme="0"/>
      <name val="Arial"/>
      <family val="2"/>
    </font>
    <font>
      <b/>
      <sz val="11"/>
      <color theme="1"/>
      <name val="Arial"/>
      <family val="2"/>
    </font>
    <font>
      <sz val="11"/>
      <name val="Arial"/>
      <family val="2"/>
    </font>
    <font>
      <sz val="11"/>
      <color theme="8" tint="-0.249977111117893"/>
      <name val="Arial"/>
      <family val="2"/>
    </font>
    <font>
      <b/>
      <sz val="11"/>
      <name val="Arial"/>
      <family val="2"/>
    </font>
    <font>
      <b/>
      <sz val="11"/>
      <color rgb="FFFF0000"/>
      <name val="Arial"/>
      <family val="2"/>
    </font>
    <font>
      <sz val="14"/>
      <color rgb="FF000000"/>
      <name val="Arial"/>
      <family val="2"/>
    </font>
    <font>
      <sz val="11"/>
      <color rgb="FFFF0000"/>
      <name val="Arial"/>
      <family val="2"/>
    </font>
    <font>
      <b/>
      <sz val="10"/>
      <color rgb="FFFF0000"/>
      <name val="Arial"/>
      <family val="2"/>
    </font>
    <font>
      <b/>
      <u/>
      <sz val="11"/>
      <color theme="1"/>
      <name val="Arial Black"/>
      <family val="2"/>
    </font>
    <font>
      <b/>
      <sz val="11"/>
      <color theme="0" tint="-0.499984740745262"/>
      <name val="Arial"/>
      <family val="2"/>
    </font>
    <font>
      <b/>
      <sz val="12"/>
      <color theme="0" tint="-0.499984740745262"/>
      <name val="Arial"/>
      <family val="2"/>
    </font>
    <font>
      <sz val="10"/>
      <color theme="1"/>
      <name val="Arial"/>
      <family val="2"/>
    </font>
    <font>
      <i/>
      <sz val="10"/>
      <color theme="0" tint="-0.499984740745262"/>
      <name val="Arial"/>
      <family val="2"/>
    </font>
    <font>
      <b/>
      <i/>
      <sz val="12"/>
      <color theme="0"/>
      <name val="Arial"/>
      <family val="2"/>
    </font>
    <font>
      <b/>
      <sz val="12"/>
      <color theme="0"/>
      <name val="Arial"/>
      <family val="2"/>
    </font>
    <font>
      <sz val="10"/>
      <name val="Arial"/>
      <family val="2"/>
    </font>
    <font>
      <b/>
      <sz val="10"/>
      <color theme="0"/>
      <name val="Arial"/>
      <family val="2"/>
    </font>
    <font>
      <i/>
      <sz val="10"/>
      <name val="Arial"/>
      <family val="2"/>
    </font>
    <font>
      <i/>
      <sz val="11"/>
      <name val="Arial"/>
      <family val="2"/>
    </font>
    <font>
      <sz val="11"/>
      <color rgb="FF7030A0"/>
      <name val="Arial"/>
      <family val="2"/>
    </font>
    <font>
      <b/>
      <i/>
      <sz val="11"/>
      <color theme="4"/>
      <name val="Arial Narrow"/>
      <family val="2"/>
    </font>
    <font>
      <b/>
      <sz val="12"/>
      <color theme="0"/>
      <name val="Calibri"/>
      <family val="2"/>
      <scheme val="minor"/>
    </font>
    <font>
      <b/>
      <sz val="14"/>
      <color theme="1"/>
      <name val="Calibri"/>
      <family val="2"/>
      <scheme val="minor"/>
    </font>
    <font>
      <i/>
      <sz val="9"/>
      <color theme="2" tint="-0.499984740745262"/>
      <name val="Arial"/>
      <family val="2"/>
    </font>
    <font>
      <i/>
      <sz val="14"/>
      <color theme="1"/>
      <name val="Calibri"/>
      <family val="2"/>
      <scheme val="minor"/>
    </font>
    <font>
      <b/>
      <i/>
      <sz val="14"/>
      <color theme="1"/>
      <name val="Calibri"/>
      <family val="2"/>
      <scheme val="minor"/>
    </font>
    <font>
      <sz val="14"/>
      <color theme="1"/>
      <name val="Calibri"/>
      <family val="2"/>
      <scheme val="minor"/>
    </font>
    <font>
      <sz val="9"/>
      <name val="Arial"/>
      <family val="2"/>
    </font>
    <font>
      <sz val="11"/>
      <color theme="0"/>
      <name val="Arial"/>
      <family val="2"/>
    </font>
    <font>
      <b/>
      <sz val="12"/>
      <color rgb="FF000000"/>
      <name val="Arial"/>
      <family val="2"/>
    </font>
    <font>
      <b/>
      <sz val="10"/>
      <color theme="1"/>
      <name val="Arial"/>
      <family val="2"/>
    </font>
    <font>
      <b/>
      <sz val="11"/>
      <color theme="4"/>
      <name val="Arial"/>
      <family val="2"/>
    </font>
    <font>
      <i/>
      <sz val="11"/>
      <color rgb="FFFF0000"/>
      <name val="Arial"/>
      <family val="2"/>
    </font>
    <font>
      <sz val="10"/>
      <color rgb="FFFF0000"/>
      <name val="Arial"/>
      <family val="2"/>
    </font>
    <font>
      <b/>
      <sz val="11"/>
      <name val="Calibri"/>
      <family val="2"/>
      <scheme val="minor"/>
    </font>
    <font>
      <b/>
      <u/>
      <sz val="11"/>
      <color theme="10"/>
      <name val="Calibri"/>
      <family val="2"/>
      <scheme val="minor"/>
    </font>
    <font>
      <b/>
      <sz val="11"/>
      <color rgb="FF000000"/>
      <name val="Arial"/>
      <family val="2"/>
    </font>
    <font>
      <sz val="11"/>
      <color rgb="FF000000"/>
      <name val="Arial"/>
      <family val="2"/>
    </font>
    <font>
      <b/>
      <sz val="14"/>
      <color theme="0"/>
      <name val="Calibri"/>
      <family val="2"/>
      <scheme val="minor"/>
    </font>
    <font>
      <b/>
      <sz val="10"/>
      <color theme="1"/>
      <name val="Calibri"/>
      <family val="2"/>
    </font>
    <font>
      <b/>
      <sz val="11"/>
      <color theme="1"/>
      <name val="Calibri"/>
      <family val="2"/>
    </font>
    <font>
      <b/>
      <i/>
      <sz val="10"/>
      <color theme="1"/>
      <name val="Calibri"/>
      <family val="2"/>
    </font>
    <font>
      <b/>
      <sz val="10"/>
      <color rgb="FF000000"/>
      <name val="Arial"/>
      <family val="2"/>
    </font>
    <font>
      <sz val="11"/>
      <color rgb="FF000000"/>
      <name val="Calibri"/>
      <family val="2"/>
      <scheme val="minor"/>
    </font>
    <font>
      <b/>
      <sz val="16"/>
      <color theme="1"/>
      <name val="Calibri"/>
      <family val="2"/>
      <scheme val="minor"/>
    </font>
    <font>
      <b/>
      <sz val="12"/>
      <color theme="1"/>
      <name val="Poppins"/>
    </font>
    <font>
      <b/>
      <sz val="11"/>
      <color rgb="FFC00000"/>
      <name val="Calibri"/>
      <family val="2"/>
      <scheme val="minor"/>
    </font>
    <font>
      <sz val="11"/>
      <color rgb="FFC00000"/>
      <name val="Calibri"/>
      <family val="2"/>
      <scheme val="minor"/>
    </font>
    <font>
      <b/>
      <sz val="12"/>
      <color theme="1"/>
      <name val="Calibri"/>
      <family val="2"/>
      <scheme val="minor"/>
    </font>
    <font>
      <sz val="11"/>
      <color theme="1"/>
      <name val="Calibri"/>
      <family val="2"/>
    </font>
    <font>
      <b/>
      <i/>
      <sz val="11"/>
      <color rgb="FFFF0000"/>
      <name val="Calibri"/>
      <family val="2"/>
      <scheme val="minor"/>
    </font>
    <font>
      <sz val="11"/>
      <color theme="0"/>
      <name val="Calibri"/>
      <family val="2"/>
      <scheme val="minor"/>
    </font>
    <font>
      <b/>
      <sz val="16"/>
      <color theme="0"/>
      <name val="Calibri"/>
      <family val="2"/>
      <scheme val="minor"/>
    </font>
    <font>
      <b/>
      <sz val="12"/>
      <color theme="4"/>
      <name val="Calibri"/>
      <family val="2"/>
      <scheme val="minor"/>
    </font>
    <font>
      <sz val="12"/>
      <color theme="1"/>
      <name val="Calibri"/>
      <family val="2"/>
      <scheme val="minor"/>
    </font>
    <font>
      <i/>
      <sz val="9"/>
      <color theme="1"/>
      <name val="Arial"/>
      <family val="2"/>
    </font>
    <font>
      <b/>
      <i/>
      <sz val="12"/>
      <color theme="1"/>
      <name val="Calibri"/>
      <family val="2"/>
      <scheme val="minor"/>
    </font>
    <font>
      <i/>
      <sz val="11"/>
      <color theme="4"/>
      <name val="Calibri"/>
      <family val="2"/>
      <scheme val="minor"/>
    </font>
    <font>
      <b/>
      <i/>
      <sz val="12"/>
      <color rgb="FFFF0000"/>
      <name val="Calibri"/>
      <family val="2"/>
      <scheme val="minor"/>
    </font>
    <font>
      <b/>
      <sz val="11"/>
      <color theme="4"/>
      <name val="Calibri"/>
      <family val="2"/>
      <scheme val="minor"/>
    </font>
    <font>
      <b/>
      <sz val="14"/>
      <color theme="4"/>
      <name val="Calibri"/>
      <family val="2"/>
      <scheme val="minor"/>
    </font>
    <font>
      <b/>
      <i/>
      <sz val="11"/>
      <color theme="4"/>
      <name val="Calibri"/>
      <family val="2"/>
      <scheme val="minor"/>
    </font>
    <font>
      <b/>
      <i/>
      <sz val="9"/>
      <color theme="1"/>
      <name val="Calibri"/>
      <family val="2"/>
      <scheme val="minor"/>
    </font>
    <font>
      <sz val="11"/>
      <color rgb="FF000000"/>
      <name val="Calibri"/>
      <family val="2"/>
    </font>
    <font>
      <i/>
      <sz val="9"/>
      <color theme="1"/>
      <name val="Calibri"/>
      <family val="2"/>
      <scheme val="minor"/>
    </font>
    <font>
      <sz val="11"/>
      <name val="Calibri"/>
      <family val="2"/>
      <scheme val="minor"/>
    </font>
    <font>
      <b/>
      <i/>
      <sz val="9"/>
      <color theme="4"/>
      <name val="Calibri"/>
      <family val="2"/>
      <scheme val="minor"/>
    </font>
    <font>
      <b/>
      <i/>
      <sz val="12"/>
      <color theme="4"/>
      <name val="Calibri"/>
      <family val="2"/>
      <scheme val="minor"/>
    </font>
    <font>
      <sz val="9"/>
      <color theme="1"/>
      <name val="Calibri"/>
      <family val="2"/>
      <scheme val="minor"/>
    </font>
    <font>
      <i/>
      <sz val="10"/>
      <color theme="1" tint="0.499984740745262"/>
      <name val="Calibri"/>
      <family val="2"/>
      <scheme val="minor"/>
    </font>
    <font>
      <b/>
      <i/>
      <sz val="12"/>
      <name val="Calibri"/>
      <family val="2"/>
      <scheme val="minor"/>
    </font>
    <font>
      <sz val="11"/>
      <color theme="4"/>
      <name val="Calibri"/>
      <family val="2"/>
      <scheme val="minor"/>
    </font>
    <font>
      <b/>
      <sz val="20"/>
      <color theme="0"/>
      <name val="Calibri"/>
      <family val="2"/>
      <scheme val="minor"/>
    </font>
    <font>
      <b/>
      <i/>
      <sz val="14"/>
      <color theme="4"/>
      <name val="Calibri"/>
      <family val="2"/>
      <scheme val="minor"/>
    </font>
    <font>
      <i/>
      <sz val="10"/>
      <color theme="1"/>
      <name val="Calibri"/>
      <family val="2"/>
      <scheme val="minor"/>
    </font>
    <font>
      <i/>
      <sz val="11"/>
      <color theme="1"/>
      <name val="Calibri"/>
      <family val="2"/>
      <scheme val="minor"/>
    </font>
    <font>
      <b/>
      <sz val="10"/>
      <color theme="0"/>
      <name val="Arial Narrow"/>
      <family val="2"/>
    </font>
    <font>
      <b/>
      <sz val="11"/>
      <color theme="0"/>
      <name val="Arial Narrow"/>
      <family val="2"/>
    </font>
    <font>
      <b/>
      <i/>
      <u/>
      <sz val="10"/>
      <name val="Arial Narrow"/>
      <family val="2"/>
    </font>
    <font>
      <b/>
      <i/>
      <u/>
      <sz val="9"/>
      <name val="Arial Narrow"/>
      <family val="2"/>
    </font>
    <font>
      <b/>
      <sz val="14"/>
      <color rgb="FF000000"/>
      <name val="Arial Narrow"/>
      <family val="2"/>
    </font>
    <font>
      <b/>
      <sz val="10"/>
      <color rgb="FF000000"/>
      <name val="Arial Narrow"/>
      <family val="2"/>
    </font>
    <font>
      <sz val="11"/>
      <color rgb="FF000000"/>
      <name val="Arial Narrow"/>
      <family val="2"/>
    </font>
    <font>
      <b/>
      <sz val="16"/>
      <color rgb="FF000000"/>
      <name val="Arial Narrow"/>
      <family val="2"/>
    </font>
    <font>
      <b/>
      <sz val="20"/>
      <color theme="0"/>
      <name val="Poppins"/>
    </font>
    <font>
      <sz val="18"/>
      <color theme="1"/>
      <name val="Calibri"/>
      <family val="2"/>
      <scheme val="minor"/>
    </font>
    <font>
      <b/>
      <sz val="18"/>
      <color theme="1"/>
      <name val="Calibri"/>
      <family val="2"/>
      <scheme val="minor"/>
    </font>
    <font>
      <b/>
      <sz val="18"/>
      <color rgb="FFFF66CC"/>
      <name val="Calibri"/>
      <family val="2"/>
      <scheme val="minor"/>
    </font>
    <font>
      <b/>
      <sz val="18"/>
      <color rgb="FFFF0000"/>
      <name val="Calibri"/>
      <family val="2"/>
      <scheme val="minor"/>
    </font>
    <font>
      <sz val="18"/>
      <name val="Calibri"/>
      <family val="2"/>
      <scheme val="minor"/>
    </font>
    <font>
      <b/>
      <sz val="18"/>
      <color theme="4"/>
      <name val="Calibri"/>
      <family val="2"/>
      <scheme val="minor"/>
    </font>
    <font>
      <b/>
      <sz val="18"/>
      <color rgb="FF7030A0"/>
      <name val="Calibri"/>
      <family val="2"/>
      <scheme val="minor"/>
    </font>
    <font>
      <b/>
      <sz val="18"/>
      <color theme="7"/>
      <name val="Calibri"/>
      <family val="2"/>
      <scheme val="minor"/>
    </font>
    <font>
      <b/>
      <sz val="18"/>
      <color rgb="FF002060"/>
      <name val="Calibri"/>
      <family val="2"/>
      <scheme val="minor"/>
    </font>
    <font>
      <b/>
      <sz val="18"/>
      <color rgb="FF00B050"/>
      <name val="Calibri"/>
      <family val="2"/>
      <scheme val="minor"/>
    </font>
    <font>
      <b/>
      <sz val="18"/>
      <color theme="0" tint="-0.499984740745262"/>
      <name val="Calibri"/>
      <family val="2"/>
      <scheme val="minor"/>
    </font>
    <font>
      <i/>
      <sz val="14"/>
      <color rgb="FFFF0000"/>
      <name val="Calibri"/>
      <family val="2"/>
      <scheme val="minor"/>
    </font>
    <font>
      <i/>
      <sz val="14"/>
      <name val="Calibri"/>
      <family val="2"/>
      <scheme val="minor"/>
    </font>
  </fonts>
  <fills count="44">
    <fill>
      <patternFill patternType="none"/>
    </fill>
    <fill>
      <patternFill patternType="gray125"/>
    </fill>
    <fill>
      <patternFill patternType="solid">
        <fgColor rgb="FFFF0066"/>
        <bgColor indexed="64"/>
      </patternFill>
    </fill>
    <fill>
      <patternFill patternType="solid">
        <fgColor theme="0"/>
        <bgColor indexed="64"/>
      </patternFill>
    </fill>
    <fill>
      <patternFill patternType="solid">
        <fgColor rgb="FF00B050"/>
        <bgColor indexed="64"/>
      </patternFill>
    </fill>
    <fill>
      <patternFill patternType="solid">
        <fgColor theme="9" tint="0.59999389629810485"/>
        <bgColor indexed="64"/>
      </patternFill>
    </fill>
    <fill>
      <patternFill patternType="solid">
        <fgColor rgb="FFFFFFCC"/>
        <bgColor indexed="64"/>
      </patternFill>
    </fill>
    <fill>
      <patternFill patternType="solid">
        <fgColor rgb="FF7030A0"/>
        <bgColor indexed="64"/>
      </patternFill>
    </fill>
    <fill>
      <patternFill patternType="solid">
        <fgColor theme="7" tint="0.79998168889431442"/>
        <bgColor indexed="64"/>
      </patternFill>
    </fill>
    <fill>
      <patternFill patternType="solid">
        <fgColor rgb="FF62D86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darkGray">
        <bgColor theme="9" tint="0.59999389629810485"/>
      </patternFill>
    </fill>
    <fill>
      <patternFill patternType="solid">
        <fgColor theme="0" tint="-4.9989318521683403E-2"/>
        <bgColor indexed="64"/>
      </patternFill>
    </fill>
    <fill>
      <patternFill patternType="gray0625">
        <fgColor theme="0"/>
        <bgColor theme="0"/>
      </patternFill>
    </fill>
    <fill>
      <patternFill patternType="solid">
        <fgColor rgb="FF00B050"/>
        <bgColor theme="0"/>
      </patternFill>
    </fill>
    <fill>
      <patternFill patternType="solid">
        <fgColor theme="9" tint="0.39994506668294322"/>
        <bgColor theme="0"/>
      </patternFill>
    </fill>
    <fill>
      <patternFill patternType="solid">
        <fgColor rgb="FF7030A0"/>
        <bgColor theme="0"/>
      </patternFill>
    </fill>
    <fill>
      <patternFill patternType="gray0625">
        <fgColor theme="0"/>
        <bgColor theme="0" tint="-4.9989318521683403E-2"/>
      </patternFill>
    </fill>
    <fill>
      <patternFill patternType="solid">
        <fgColor rgb="FFFFFFFF"/>
        <bgColor rgb="FF000000"/>
      </patternFill>
    </fill>
    <fill>
      <patternFill patternType="solid">
        <fgColor rgb="FFC6E0B4"/>
        <bgColor rgb="FF000000"/>
      </patternFill>
    </fill>
    <fill>
      <patternFill patternType="solid">
        <fgColor rgb="FFFFFF00"/>
        <bgColor indexed="64"/>
      </patternFill>
    </fill>
    <fill>
      <patternFill patternType="solid">
        <fgColor rgb="FF002060"/>
        <bgColor indexed="64"/>
      </patternFill>
    </fill>
    <fill>
      <patternFill patternType="gray125">
        <fgColor theme="4" tint="0.59996337778862885"/>
        <bgColor rgb="FFFFFFFF"/>
      </patternFill>
    </fill>
    <fill>
      <patternFill patternType="gray125">
        <fgColor theme="4" tint="0.59996337778862885"/>
        <bgColor indexed="65"/>
      </patternFill>
    </fill>
    <fill>
      <patternFill patternType="solid">
        <fgColor theme="5" tint="0.59999389629810485"/>
        <bgColor indexed="64"/>
      </patternFill>
    </fill>
    <fill>
      <patternFill patternType="gray125">
        <fgColor theme="9"/>
        <bgColor auto="1"/>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bgColor indexed="64"/>
      </patternFill>
    </fill>
    <fill>
      <patternFill patternType="gray125">
        <fgColor theme="4"/>
        <bgColor theme="4" tint="0.59999389629810485"/>
      </patternFill>
    </fill>
    <fill>
      <patternFill patternType="solid">
        <fgColor theme="4" tint="0.39997558519241921"/>
        <bgColor indexed="64"/>
      </patternFill>
    </fill>
    <fill>
      <patternFill patternType="gray125">
        <fgColor theme="4"/>
        <bgColor theme="4" tint="0.39997558519241921"/>
      </patternFill>
    </fill>
    <fill>
      <patternFill patternType="lightUp">
        <fgColor auto="1"/>
        <bgColor theme="4" tint="0.59999389629810485"/>
      </patternFill>
    </fill>
    <fill>
      <patternFill patternType="solid">
        <fgColor theme="8" tint="0.79998168889431442"/>
        <bgColor indexed="64"/>
      </patternFill>
    </fill>
    <fill>
      <patternFill patternType="lightUp">
        <fgColor auto="1"/>
        <bgColor theme="8" tint="0.79998168889431442"/>
      </patternFill>
    </fill>
    <fill>
      <patternFill patternType="lightUp">
        <fgColor auto="1"/>
        <bgColor theme="9" tint="0.59999389629810485"/>
      </patternFill>
    </fill>
    <fill>
      <patternFill patternType="lightUp">
        <fgColor auto="1"/>
        <bgColor theme="9" tint="0.79998168889431442"/>
      </patternFill>
    </fill>
    <fill>
      <patternFill patternType="solid">
        <fgColor rgb="FF00B050"/>
        <bgColor rgb="FF000000"/>
      </patternFill>
    </fill>
    <fill>
      <patternFill patternType="solid">
        <fgColor rgb="FFFF99FF"/>
        <bgColor indexed="64"/>
      </patternFill>
    </fill>
    <fill>
      <patternFill patternType="solid">
        <fgColor rgb="FFFF99FF"/>
        <bgColor rgb="FF000000"/>
      </patternFill>
    </fill>
    <fill>
      <patternFill patternType="darkUp">
        <fgColor theme="4"/>
        <bgColor theme="4" tint="0.79995117038483843"/>
      </patternFill>
    </fill>
  </fills>
  <borders count="226">
    <border>
      <left/>
      <right/>
      <top/>
      <bottom/>
      <diagonal/>
    </border>
    <border>
      <left style="thin">
        <color theme="0"/>
      </left>
      <right/>
      <top/>
      <bottom/>
      <diagonal/>
    </border>
    <border>
      <left/>
      <right/>
      <top style="thin">
        <color theme="0"/>
      </top>
      <bottom/>
      <diagonal/>
    </border>
    <border>
      <left/>
      <right/>
      <top/>
      <bottom style="thin">
        <color indexed="64"/>
      </bottom>
      <diagonal/>
    </border>
    <border>
      <left style="thin">
        <color indexed="64"/>
      </left>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theme="0" tint="-0.499984740745262"/>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auto="1"/>
      </bottom>
      <diagonal/>
    </border>
    <border>
      <left style="thin">
        <color indexed="64"/>
      </left>
      <right style="thin">
        <color indexed="64"/>
      </right>
      <top style="medium">
        <color indexed="64"/>
      </top>
      <bottom style="medium">
        <color indexed="64"/>
      </bottom>
      <diagonal/>
    </border>
    <border>
      <left style="thin">
        <color auto="1"/>
      </left>
      <right style="medium">
        <color auto="1"/>
      </right>
      <top style="medium">
        <color auto="1"/>
      </top>
      <bottom style="medium">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medium">
        <color auto="1"/>
      </bottom>
      <diagonal/>
    </border>
    <border>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top style="medium">
        <color indexed="64"/>
      </top>
      <bottom style="hair">
        <color theme="0" tint="-0.499984740745262"/>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style="thin">
        <color theme="0" tint="-0.499984740745262"/>
      </left>
      <right/>
      <top style="hair">
        <color theme="0" tint="-0.499984740745262"/>
      </top>
      <bottom style="thin">
        <color theme="0" tint="-0.499984740745262"/>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style="hair">
        <color theme="0" tint="-0.499984740745262"/>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theme="0" tint="-0.499984740745262"/>
      </left>
      <right style="thin">
        <color indexed="64"/>
      </right>
      <top/>
      <bottom style="hair">
        <color theme="0" tint="-0.499984740745262"/>
      </bottom>
      <diagonal/>
    </border>
    <border>
      <left style="thin">
        <color theme="0" tint="-0.499984740745262"/>
      </left>
      <right style="thin">
        <color indexed="64"/>
      </right>
      <top style="hair">
        <color theme="0" tint="-0.499984740745262"/>
      </top>
      <bottom style="hair">
        <color theme="0" tint="-0.499984740745262"/>
      </bottom>
      <diagonal/>
    </border>
    <border>
      <left style="thin">
        <color theme="0" tint="-0.499984740745262"/>
      </left>
      <right style="thin">
        <color auto="1"/>
      </right>
      <top style="hair">
        <color theme="0" tint="-0.499984740745262"/>
      </top>
      <bottom/>
      <diagonal/>
    </border>
    <border>
      <left style="medium">
        <color indexed="64"/>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auto="1"/>
      </bottom>
      <diagonal/>
    </border>
    <border>
      <left style="thin">
        <color theme="0" tint="-0.499984740745262"/>
      </left>
      <right style="thin">
        <color auto="1"/>
      </right>
      <top style="hair">
        <color theme="0" tint="-0.499984740745262"/>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rgb="FF808080"/>
      </left>
      <right/>
      <top style="thin">
        <color indexed="64"/>
      </top>
      <bottom style="thin">
        <color indexed="64"/>
      </bottom>
      <diagonal/>
    </border>
    <border>
      <left style="medium">
        <color indexed="64"/>
      </left>
      <right style="dotted">
        <color theme="4" tint="-0.499984740745262"/>
      </right>
      <top style="dotted">
        <color theme="4" tint="-0.499984740745262"/>
      </top>
      <bottom style="thin">
        <color indexed="64"/>
      </bottom>
      <diagonal/>
    </border>
    <border>
      <left style="dotted">
        <color theme="4" tint="-0.499984740745262"/>
      </left>
      <right style="dotted">
        <color theme="4" tint="-0.499984740745262"/>
      </right>
      <top style="dotted">
        <color theme="4" tint="-0.499984740745262"/>
      </top>
      <bottom style="thin">
        <color indexed="64"/>
      </bottom>
      <diagonal/>
    </border>
    <border>
      <left/>
      <right style="hair">
        <color indexed="64"/>
      </right>
      <top style="dotted">
        <color theme="4" tint="-0.499984740745262"/>
      </top>
      <bottom style="thin">
        <color indexed="64"/>
      </bottom>
      <diagonal/>
    </border>
    <border>
      <left style="hair">
        <color indexed="64"/>
      </left>
      <right style="hair">
        <color indexed="64"/>
      </right>
      <top style="dotted">
        <color indexed="64"/>
      </top>
      <bottom style="thin">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mediumDashed">
        <color rgb="FF00B050"/>
      </left>
      <right/>
      <top style="mediumDashed">
        <color rgb="FF00B050"/>
      </top>
      <bottom/>
      <diagonal/>
    </border>
    <border>
      <left/>
      <right/>
      <top style="mediumDashed">
        <color rgb="FF00B050"/>
      </top>
      <bottom/>
      <diagonal/>
    </border>
    <border>
      <left/>
      <right style="mediumDashed">
        <color rgb="FF00B050"/>
      </right>
      <top style="mediumDashed">
        <color rgb="FF00B050"/>
      </top>
      <bottom/>
      <diagonal/>
    </border>
    <border>
      <left style="mediumDashed">
        <color rgb="FF00B050"/>
      </left>
      <right/>
      <top/>
      <bottom/>
      <diagonal/>
    </border>
    <border>
      <left style="dotted">
        <color rgb="FF00B050"/>
      </left>
      <right/>
      <top/>
      <bottom/>
      <diagonal/>
    </border>
    <border>
      <left/>
      <right style="dotted">
        <color rgb="FF00B050"/>
      </right>
      <top/>
      <bottom/>
      <diagonal/>
    </border>
    <border>
      <left style="dotted">
        <color rgb="FF00B050"/>
      </left>
      <right style="mediumDashed">
        <color rgb="FF00B050"/>
      </right>
      <top/>
      <bottom/>
      <diagonal/>
    </border>
    <border>
      <left style="dotted">
        <color rgb="FF00B050"/>
      </left>
      <right/>
      <top/>
      <bottom style="double">
        <color rgb="FF00B050"/>
      </bottom>
      <diagonal/>
    </border>
    <border>
      <left/>
      <right style="dotted">
        <color rgb="FF00B050"/>
      </right>
      <top/>
      <bottom style="double">
        <color rgb="FF00B050"/>
      </bottom>
      <diagonal/>
    </border>
    <border>
      <left style="mediumDashed">
        <color rgb="FF00B050"/>
      </left>
      <right/>
      <top style="double">
        <color rgb="FF00B050"/>
      </top>
      <bottom style="mediumDashed">
        <color rgb="FF00B050"/>
      </bottom>
      <diagonal/>
    </border>
    <border>
      <left/>
      <right/>
      <top style="double">
        <color rgb="FF00B050"/>
      </top>
      <bottom style="mediumDashed">
        <color rgb="FF00B050"/>
      </bottom>
      <diagonal/>
    </border>
    <border>
      <left style="dotted">
        <color rgb="FF00B050"/>
      </left>
      <right/>
      <top style="double">
        <color rgb="FF00B050"/>
      </top>
      <bottom style="mediumDashed">
        <color rgb="FF00B050"/>
      </bottom>
      <diagonal/>
    </border>
    <border>
      <left/>
      <right style="dotted">
        <color rgb="FF00B050"/>
      </right>
      <top style="double">
        <color rgb="FF00B050"/>
      </top>
      <bottom style="mediumDashed">
        <color rgb="FF00B050"/>
      </bottom>
      <diagonal/>
    </border>
    <border>
      <left style="dotted">
        <color rgb="FF00B050"/>
      </left>
      <right style="mediumDashed">
        <color rgb="FF00B050"/>
      </right>
      <top style="double">
        <color rgb="FF00B050"/>
      </top>
      <bottom style="mediumDashed">
        <color rgb="FF00B050"/>
      </bottom>
      <diagonal/>
    </border>
    <border>
      <left style="medium">
        <color indexed="64"/>
      </left>
      <right/>
      <top style="thin">
        <color indexed="64"/>
      </top>
      <bottom/>
      <diagonal/>
    </border>
    <border>
      <left style="thin">
        <color theme="0"/>
      </left>
      <right style="thin">
        <color theme="0"/>
      </right>
      <top/>
      <bottom/>
      <diagonal/>
    </border>
    <border>
      <left style="thin">
        <color theme="0"/>
      </left>
      <right style="thin">
        <color indexed="64"/>
      </right>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hair">
        <color indexed="64"/>
      </left>
      <right style="hair">
        <color indexed="64"/>
      </right>
      <top/>
      <bottom style="thin">
        <color indexed="64"/>
      </bottom>
      <diagonal/>
    </border>
    <border>
      <left style="medium">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thin">
        <color theme="0"/>
      </right>
      <top/>
      <bottom/>
      <diagonal/>
    </border>
    <border>
      <left style="thin">
        <color indexed="64"/>
      </left>
      <right style="dotted">
        <color theme="4" tint="-0.499984740745262"/>
      </right>
      <top style="dotted">
        <color theme="4" tint="-0.499984740745262"/>
      </top>
      <bottom style="thin">
        <color indexed="64"/>
      </bottom>
      <diagonal/>
    </border>
    <border>
      <left style="thin">
        <color indexed="64"/>
      </left>
      <right style="dashed">
        <color indexed="64"/>
      </right>
      <top/>
      <bottom style="dashed">
        <color indexed="64"/>
      </bottom>
      <diagonal/>
    </border>
    <border>
      <left style="dotted">
        <color indexed="64"/>
      </left>
      <right style="thin">
        <color indexed="64"/>
      </right>
      <top style="thin">
        <color indexed="64"/>
      </top>
      <bottom style="dotted">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dotted">
        <color indexed="64"/>
      </left>
      <right/>
      <top style="thin">
        <color indexed="64"/>
      </top>
      <bottom style="thin">
        <color indexed="64"/>
      </bottom>
      <diagonal/>
    </border>
    <border>
      <left/>
      <right/>
      <top/>
      <bottom style="hair">
        <color indexed="64"/>
      </bottom>
      <diagonal/>
    </border>
    <border>
      <left/>
      <right style="dashDotDot">
        <color indexed="64"/>
      </right>
      <top style="thin">
        <color indexed="64"/>
      </top>
      <bottom/>
      <diagonal/>
    </border>
    <border>
      <left style="thin">
        <color indexed="64"/>
      </left>
      <right/>
      <top style="thin">
        <color indexed="64"/>
      </top>
      <bottom style="dotted">
        <color theme="4" tint="-0.499984740745262"/>
      </bottom>
      <diagonal/>
    </border>
    <border>
      <left/>
      <right/>
      <top style="thin">
        <color indexed="64"/>
      </top>
      <bottom style="dotted">
        <color theme="4" tint="-0.499984740745262"/>
      </bottom>
      <diagonal/>
    </border>
    <border>
      <left/>
      <right style="thin">
        <color indexed="64"/>
      </right>
      <top style="thin">
        <color indexed="64"/>
      </top>
      <bottom style="dotted">
        <color theme="4" tint="-0.499984740745262"/>
      </bottom>
      <diagonal/>
    </border>
    <border>
      <left style="thin">
        <color indexed="64"/>
      </left>
      <right/>
      <top/>
      <bottom style="dotted">
        <color theme="4" tint="-0.24994659260841701"/>
      </bottom>
      <diagonal/>
    </border>
    <border>
      <left/>
      <right style="dashDotDot">
        <color indexed="64"/>
      </right>
      <top/>
      <bottom style="dotted">
        <color theme="4" tint="-0.24994659260841701"/>
      </bottom>
      <diagonal/>
    </border>
    <border>
      <left/>
      <right style="thin">
        <color indexed="64"/>
      </right>
      <top/>
      <bottom style="dotted">
        <color theme="4" tint="-0.24994659260841701"/>
      </bottom>
      <diagonal/>
    </border>
    <border>
      <left style="thin">
        <color indexed="64"/>
      </left>
      <right/>
      <top style="dotted">
        <color theme="4" tint="-0.499984740745262"/>
      </top>
      <bottom/>
      <diagonal/>
    </border>
    <border>
      <left style="dotted">
        <color theme="4" tint="-0.499984740745262"/>
      </left>
      <right/>
      <top style="dotted">
        <color theme="4" tint="-0.499984740745262"/>
      </top>
      <bottom style="dotted">
        <color theme="4" tint="-0.499984740745262"/>
      </bottom>
      <diagonal/>
    </border>
    <border>
      <left/>
      <right style="thin">
        <color indexed="64"/>
      </right>
      <top style="dotted">
        <color theme="4" tint="-0.499984740745262"/>
      </top>
      <bottom style="dotted">
        <color theme="4" tint="-0.499984740745262"/>
      </bottom>
      <diagonal/>
    </border>
    <border>
      <left style="thin">
        <color indexed="64"/>
      </left>
      <right/>
      <top style="dotted">
        <color rgb="FF305496"/>
      </top>
      <bottom style="dotted">
        <color rgb="FF203764"/>
      </bottom>
      <diagonal/>
    </border>
    <border>
      <left style="hair">
        <color auto="1"/>
      </left>
      <right style="dashDotDot">
        <color indexed="64"/>
      </right>
      <top style="dotted">
        <color theme="4" tint="-0.24994659260841701"/>
      </top>
      <bottom style="dotted">
        <color theme="4" tint="-0.499984740745262"/>
      </bottom>
      <diagonal/>
    </border>
    <border>
      <left style="thin">
        <color indexed="64"/>
      </left>
      <right/>
      <top style="dotted">
        <color theme="4" tint="-0.24994659260841701"/>
      </top>
      <bottom style="dotted">
        <color theme="4" tint="-0.499984740745262"/>
      </bottom>
      <diagonal/>
    </border>
    <border>
      <left style="hair">
        <color auto="1"/>
      </left>
      <right style="thin">
        <color indexed="64"/>
      </right>
      <top style="dotted">
        <color theme="4" tint="-0.24994659260841701"/>
      </top>
      <bottom style="dotted">
        <color theme="4" tint="-0.499984740745262"/>
      </bottom>
      <diagonal/>
    </border>
    <border>
      <left style="thin">
        <color indexed="64"/>
      </left>
      <right/>
      <top/>
      <bottom style="dotted">
        <color rgb="FF203764"/>
      </bottom>
      <diagonal/>
    </border>
    <border>
      <left style="thin">
        <color indexed="64"/>
      </left>
      <right/>
      <top style="dotted">
        <color theme="4" tint="-0.499984740745262"/>
      </top>
      <bottom style="dotted">
        <color theme="4" tint="-0.499984740745262"/>
      </bottom>
      <diagonal/>
    </border>
    <border>
      <left style="thin">
        <color indexed="64"/>
      </left>
      <right/>
      <top/>
      <bottom style="dotted">
        <color theme="4" tint="-0.499984740745262"/>
      </bottom>
      <diagonal/>
    </border>
    <border>
      <left style="hair">
        <color auto="1"/>
      </left>
      <right style="dashDotDot">
        <color indexed="64"/>
      </right>
      <top style="dotted">
        <color theme="4" tint="-0.499984740745262"/>
      </top>
      <bottom style="dotted">
        <color theme="4" tint="-0.499984740745262"/>
      </bottom>
      <diagonal/>
    </border>
    <border>
      <left style="hair">
        <color auto="1"/>
      </left>
      <right style="thin">
        <color indexed="64"/>
      </right>
      <top style="dotted">
        <color theme="4" tint="-0.499984740745262"/>
      </top>
      <bottom style="dotted">
        <color theme="4" tint="-0.499984740745262"/>
      </bottom>
      <diagonal/>
    </border>
    <border>
      <left style="thin">
        <color indexed="64"/>
      </left>
      <right style="dotted">
        <color theme="4" tint="-0.499984740745262"/>
      </right>
      <top style="dotted">
        <color theme="4" tint="-0.499984740745262"/>
      </top>
      <bottom/>
      <diagonal/>
    </border>
    <border>
      <left style="thin">
        <color indexed="64"/>
      </left>
      <right style="dotted">
        <color theme="4" tint="-0.499984740745262"/>
      </right>
      <top/>
      <bottom/>
      <diagonal/>
    </border>
    <border>
      <left style="thin">
        <color indexed="64"/>
      </left>
      <right style="dotted">
        <color theme="4" tint="-0.499984740745262"/>
      </right>
      <top/>
      <bottom style="thin">
        <color indexed="64"/>
      </bottom>
      <diagonal/>
    </border>
    <border>
      <left style="dotted">
        <color theme="4" tint="-0.499984740745262"/>
      </left>
      <right/>
      <top style="dotted">
        <color theme="4" tint="-0.499984740745262"/>
      </top>
      <bottom style="thin">
        <color indexed="64"/>
      </bottom>
      <diagonal/>
    </border>
    <border>
      <left/>
      <right style="thin">
        <color indexed="64"/>
      </right>
      <top style="dotted">
        <color theme="4" tint="-0.499984740745262"/>
      </top>
      <bottom style="thin">
        <color indexed="64"/>
      </bottom>
      <diagonal/>
    </border>
    <border>
      <left/>
      <right/>
      <top/>
      <bottom style="dotted">
        <color theme="4" tint="-0.499984740745262"/>
      </bottom>
      <diagonal/>
    </border>
    <border>
      <left style="thin">
        <color indexed="64"/>
      </left>
      <right/>
      <top style="double">
        <color theme="4" tint="-0.499984740745262"/>
      </top>
      <bottom/>
      <diagonal/>
    </border>
    <border>
      <left style="hair">
        <color auto="1"/>
      </left>
      <right style="dashDotDot">
        <color indexed="64"/>
      </right>
      <top style="double">
        <color theme="4" tint="-0.499984740745262"/>
      </top>
      <bottom/>
      <diagonal/>
    </border>
    <border>
      <left style="hair">
        <color auto="1"/>
      </left>
      <right style="thin">
        <color indexed="64"/>
      </right>
      <top style="double">
        <color theme="4" tint="-0.499984740745262"/>
      </top>
      <bottom/>
      <diagonal/>
    </border>
    <border>
      <left/>
      <right/>
      <top style="dotted">
        <color theme="4" tint="-0.499984740745262"/>
      </top>
      <bottom style="dotted">
        <color theme="4" tint="-0.499984740745262"/>
      </bottom>
      <diagonal/>
    </border>
    <border>
      <left style="thin">
        <color indexed="64"/>
      </left>
      <right/>
      <top style="dotted">
        <color indexed="64"/>
      </top>
      <bottom style="dotted">
        <color indexed="64"/>
      </bottom>
      <diagonal/>
    </border>
    <border>
      <left style="hair">
        <color auto="1"/>
      </left>
      <right style="dashDotDot">
        <color indexed="64"/>
      </right>
      <top style="dotted">
        <color auto="1"/>
      </top>
      <bottom style="dotted">
        <color auto="1"/>
      </bottom>
      <diagonal/>
    </border>
    <border>
      <left style="hair">
        <color auto="1"/>
      </left>
      <right style="thin">
        <color indexed="64"/>
      </right>
      <top style="dotted">
        <color auto="1"/>
      </top>
      <bottom style="dotted">
        <color auto="1"/>
      </bottom>
      <diagonal/>
    </border>
    <border>
      <left style="thin">
        <color indexed="64"/>
      </left>
      <right/>
      <top style="dotted">
        <color auto="1"/>
      </top>
      <bottom style="thin">
        <color indexed="64"/>
      </bottom>
      <diagonal/>
    </border>
    <border>
      <left style="hair">
        <color auto="1"/>
      </left>
      <right style="dashDotDot">
        <color indexed="64"/>
      </right>
      <top style="dotted">
        <color auto="1"/>
      </top>
      <bottom style="thin">
        <color indexed="64"/>
      </bottom>
      <diagonal/>
    </border>
    <border>
      <left style="hair">
        <color auto="1"/>
      </left>
      <right style="thin">
        <color indexed="64"/>
      </right>
      <top style="dotted">
        <color auto="1"/>
      </top>
      <bottom style="thin">
        <color indexed="64"/>
      </bottom>
      <diagonal/>
    </border>
    <border>
      <left style="thin">
        <color indexed="64"/>
      </left>
      <right/>
      <top style="double">
        <color theme="4" tint="-0.499984740745262"/>
      </top>
      <bottom style="thin">
        <color indexed="64"/>
      </bottom>
      <diagonal/>
    </border>
    <border>
      <left style="hair">
        <color auto="1"/>
      </left>
      <right style="dashDotDot">
        <color indexed="64"/>
      </right>
      <top style="double">
        <color theme="4" tint="-0.499984740745262"/>
      </top>
      <bottom style="thin">
        <color indexed="64"/>
      </bottom>
      <diagonal/>
    </border>
    <border>
      <left style="hair">
        <color auto="1"/>
      </left>
      <right style="thin">
        <color indexed="64"/>
      </right>
      <top style="double">
        <color theme="4" tint="-0.499984740745262"/>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auto="1"/>
      </top>
      <bottom/>
      <diagonal/>
    </border>
    <border>
      <left/>
      <right style="thin">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dotted">
        <color theme="4" tint="-0.499984740745262"/>
      </right>
      <top style="dotted">
        <color theme="4" tint="-0.499984740745262"/>
      </top>
      <bottom style="dotted">
        <color theme="4" tint="-0.499984740745262"/>
      </bottom>
      <diagonal/>
    </border>
    <border>
      <left/>
      <right style="dotted">
        <color theme="4" tint="-0.24994659260841701"/>
      </right>
      <top style="dotted">
        <color theme="4" tint="-0.24994659260841701"/>
      </top>
      <bottom style="dotted">
        <color theme="4" tint="-0.24994659260841701"/>
      </bottom>
      <diagonal/>
    </border>
    <border>
      <left style="dotted">
        <color theme="4" tint="-0.499984740745262"/>
      </left>
      <right/>
      <top/>
      <bottom style="dotted">
        <color theme="4" tint="-0.499984740745262"/>
      </bottom>
      <diagonal/>
    </border>
    <border>
      <left/>
      <right style="dotted">
        <color theme="4" tint="-0.499984740745262"/>
      </right>
      <top/>
      <bottom style="dotted">
        <color theme="4" tint="-0.499984740745262"/>
      </bottom>
      <diagonal/>
    </border>
    <border>
      <left style="thin">
        <color indexed="64"/>
      </left>
      <right style="dotted">
        <color rgb="FF203764"/>
      </right>
      <top style="thin">
        <color indexed="64"/>
      </top>
      <bottom/>
      <diagonal/>
    </border>
    <border>
      <left style="dotted">
        <color rgb="FF203764"/>
      </left>
      <right style="dotted">
        <color rgb="FF203764"/>
      </right>
      <top style="thin">
        <color indexed="64"/>
      </top>
      <bottom/>
      <diagonal/>
    </border>
    <border>
      <left style="dotted">
        <color rgb="FF203764"/>
      </left>
      <right/>
      <top style="thin">
        <color rgb="FF203764"/>
      </top>
      <bottom/>
      <diagonal/>
    </border>
    <border>
      <left/>
      <right/>
      <top style="thin">
        <color rgb="FF203764"/>
      </top>
      <bottom/>
      <diagonal/>
    </border>
    <border>
      <left/>
      <right style="thin">
        <color rgb="FF203764"/>
      </right>
      <top style="thin">
        <color rgb="FF203764"/>
      </top>
      <bottom/>
      <diagonal/>
    </border>
    <border>
      <left style="thin">
        <color indexed="64"/>
      </left>
      <right style="dotted">
        <color rgb="FF203764"/>
      </right>
      <top/>
      <bottom/>
      <diagonal/>
    </border>
    <border>
      <left style="dotted">
        <color rgb="FF203764"/>
      </left>
      <right style="dotted">
        <color rgb="FF203764"/>
      </right>
      <top/>
      <bottom/>
      <diagonal/>
    </border>
    <border>
      <left style="dotted">
        <color rgb="FF203764"/>
      </left>
      <right/>
      <top/>
      <bottom/>
      <diagonal/>
    </border>
    <border>
      <left/>
      <right style="thin">
        <color rgb="FF203764"/>
      </right>
      <top/>
      <bottom/>
      <diagonal/>
    </border>
    <border>
      <left style="dotted">
        <color indexed="64"/>
      </left>
      <right style="dotted">
        <color indexed="64"/>
      </right>
      <top style="dotted">
        <color indexed="64"/>
      </top>
      <bottom style="dotted">
        <color indexed="64"/>
      </bottom>
      <diagonal/>
    </border>
    <border>
      <left style="dotted">
        <color auto="1"/>
      </left>
      <right/>
      <top style="dotted">
        <color auto="1"/>
      </top>
      <bottom style="dotted">
        <color auto="1"/>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48">
    <xf numFmtId="0" fontId="0" fillId="0" borderId="0" xfId="0"/>
    <xf numFmtId="0" fontId="5" fillId="2" borderId="0" xfId="0" applyFont="1" applyFill="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Protection="1">
      <protection locked="0"/>
    </xf>
    <xf numFmtId="0" fontId="6" fillId="3" borderId="0" xfId="0" applyFont="1" applyFill="1" applyAlignment="1" applyProtection="1">
      <alignment horizontal="center" vertical="center"/>
      <protection locked="0"/>
    </xf>
    <xf numFmtId="0" fontId="7" fillId="3" borderId="0" xfId="0" applyFont="1" applyFill="1" applyProtection="1">
      <protection locked="0"/>
    </xf>
    <xf numFmtId="0" fontId="8" fillId="3" borderId="0" xfId="0" applyFont="1" applyFill="1" applyAlignment="1" applyProtection="1">
      <alignment horizontal="center" wrapText="1"/>
      <protection locked="0"/>
    </xf>
    <xf numFmtId="0" fontId="9" fillId="2" borderId="0" xfId="0" applyFont="1" applyFill="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10" fillId="3" borderId="0" xfId="0" applyFont="1" applyFill="1" applyProtection="1">
      <protection locked="0"/>
    </xf>
    <xf numFmtId="0" fontId="11" fillId="3" borderId="0" xfId="0" applyFont="1" applyFill="1" applyAlignment="1" applyProtection="1">
      <alignment horizontal="left"/>
      <protection locked="0"/>
    </xf>
    <xf numFmtId="0" fontId="12" fillId="3" borderId="0" xfId="0" applyFont="1" applyFill="1" applyAlignment="1" applyProtection="1">
      <alignment wrapText="1"/>
      <protection locked="0"/>
    </xf>
    <xf numFmtId="0" fontId="8" fillId="3" borderId="0" xfId="0" applyFont="1" applyFill="1" applyAlignment="1" applyProtection="1">
      <alignment wrapText="1"/>
      <protection locked="0"/>
    </xf>
    <xf numFmtId="0" fontId="13" fillId="3" borderId="0" xfId="0" applyFont="1" applyFill="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4" fillId="4" borderId="0" xfId="0" applyFont="1" applyFill="1" applyAlignment="1" applyProtection="1">
      <alignment horizontal="left" vertical="center" wrapText="1"/>
      <protection locked="0"/>
    </xf>
    <xf numFmtId="41" fontId="15" fillId="3" borderId="0" xfId="0" applyNumberFormat="1" applyFont="1" applyFill="1" applyProtection="1">
      <protection locked="0"/>
    </xf>
    <xf numFmtId="0" fontId="10" fillId="3" borderId="0" xfId="0" applyFont="1" applyFill="1" applyAlignment="1" applyProtection="1">
      <alignment wrapText="1"/>
      <protection locked="0"/>
    </xf>
    <xf numFmtId="0" fontId="16" fillId="0" borderId="0" xfId="0" applyFont="1" applyAlignment="1" applyProtection="1">
      <alignment horizontal="left" vertical="center"/>
      <protection locked="0"/>
    </xf>
    <xf numFmtId="0" fontId="17" fillId="3" borderId="0" xfId="0" applyFont="1" applyFill="1" applyAlignment="1" applyProtection="1">
      <alignment horizontal="left" vertical="center"/>
      <protection locked="0"/>
    </xf>
    <xf numFmtId="0" fontId="10" fillId="0" borderId="0" xfId="0" applyFont="1" applyAlignment="1" applyProtection="1">
      <alignment horizontal="left"/>
      <protection locked="0"/>
    </xf>
    <xf numFmtId="0" fontId="10" fillId="0" borderId="0" xfId="0" applyFont="1" applyProtection="1">
      <protection locked="0"/>
    </xf>
    <xf numFmtId="0" fontId="15" fillId="3" borderId="0" xfId="0" applyFont="1" applyFill="1" applyAlignment="1" applyProtection="1">
      <alignment horizontal="left"/>
      <protection locked="0"/>
    </xf>
    <xf numFmtId="0" fontId="19" fillId="0" borderId="0" xfId="0" applyFont="1" applyAlignment="1" applyProtection="1">
      <alignment horizontal="left" vertical="center" wrapText="1"/>
      <protection locked="0"/>
    </xf>
    <xf numFmtId="0" fontId="11" fillId="3" borderId="0" xfId="0" applyFont="1" applyFill="1" applyAlignment="1" applyProtection="1">
      <alignment horizontal="center" vertical="center"/>
      <protection locked="0"/>
    </xf>
    <xf numFmtId="0" fontId="20" fillId="3" borderId="0" xfId="0" applyFont="1" applyFill="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15" fillId="3" borderId="0" xfId="0" applyFont="1" applyFill="1" applyProtection="1">
      <protection locked="0"/>
    </xf>
    <xf numFmtId="0" fontId="21" fillId="0" borderId="0" xfId="0" applyFont="1" applyAlignment="1" applyProtection="1">
      <alignment horizontal="left" vertical="center" wrapText="1"/>
      <protection locked="0"/>
    </xf>
    <xf numFmtId="0" fontId="0" fillId="0" borderId="0" xfId="0" applyAlignment="1" applyProtection="1">
      <alignment horizontal="center"/>
      <protection locked="0"/>
    </xf>
    <xf numFmtId="0" fontId="22" fillId="3" borderId="0" xfId="0" applyFont="1" applyFill="1" applyAlignment="1" applyProtection="1">
      <alignment horizontal="left" vertical="center" wrapText="1"/>
      <protection locked="0"/>
    </xf>
    <xf numFmtId="0" fontId="23" fillId="0" borderId="0" xfId="0" applyFont="1" applyAlignment="1" applyProtection="1">
      <alignment vertical="center"/>
      <protection locked="0"/>
    </xf>
    <xf numFmtId="0" fontId="25" fillId="3" borderId="0" xfId="0" applyFont="1" applyFill="1" applyAlignment="1" applyProtection="1">
      <alignment vertical="center" wrapText="1"/>
      <protection locked="0"/>
    </xf>
    <xf numFmtId="0" fontId="26" fillId="6" borderId="0" xfId="0" applyFont="1" applyFill="1" applyAlignment="1" applyProtection="1">
      <alignment vertical="center"/>
      <protection locked="0"/>
    </xf>
    <xf numFmtId="0" fontId="26" fillId="0" borderId="0" xfId="0" applyFont="1" applyAlignment="1" applyProtection="1">
      <alignment vertical="center"/>
      <protection locked="0"/>
    </xf>
    <xf numFmtId="0" fontId="26" fillId="0" borderId="9" xfId="0" applyFont="1" applyBorder="1" applyAlignment="1" applyProtection="1">
      <alignment vertical="center"/>
      <protection locked="0"/>
    </xf>
    <xf numFmtId="0" fontId="0" fillId="0" borderId="0" xfId="0" applyAlignment="1" applyProtection="1">
      <alignment vertical="center"/>
      <protection locked="0"/>
    </xf>
    <xf numFmtId="0" fontId="27" fillId="3" borderId="0" xfId="0" applyFont="1" applyFill="1" applyAlignment="1" applyProtection="1">
      <alignment vertical="top" wrapText="1"/>
      <protection locked="0"/>
    </xf>
    <xf numFmtId="0" fontId="27" fillId="7" borderId="0" xfId="0" applyFont="1" applyFill="1" applyAlignment="1" applyProtection="1">
      <alignment vertical="top" wrapText="1"/>
      <protection locked="0"/>
    </xf>
    <xf numFmtId="0" fontId="28" fillId="0" borderId="12" xfId="0" applyFont="1" applyBorder="1" applyAlignment="1" applyProtection="1">
      <alignment vertical="top" wrapText="1"/>
      <protection locked="0"/>
    </xf>
    <xf numFmtId="0" fontId="14" fillId="9" borderId="18" xfId="0" applyFont="1" applyFill="1" applyBorder="1" applyAlignment="1" applyProtection="1">
      <alignment horizontal="left" vertical="center" wrapText="1"/>
      <protection locked="0"/>
    </xf>
    <xf numFmtId="0" fontId="21" fillId="0" borderId="12" xfId="0" applyFont="1" applyBorder="1" applyAlignment="1" applyProtection="1">
      <alignment vertical="center" wrapText="1"/>
      <protection locked="0"/>
    </xf>
    <xf numFmtId="0" fontId="30" fillId="3" borderId="0" xfId="0" applyFont="1" applyFill="1" applyAlignment="1" applyProtection="1">
      <alignment horizontal="left" vertical="top" wrapText="1"/>
      <protection locked="0"/>
    </xf>
    <xf numFmtId="0" fontId="14" fillId="9" borderId="21" xfId="0" applyFont="1" applyFill="1" applyBorder="1" applyAlignment="1" applyProtection="1">
      <alignment horizontal="left" vertical="center" wrapText="1"/>
      <protection locked="0"/>
    </xf>
    <xf numFmtId="0" fontId="30" fillId="0" borderId="0" xfId="0" applyFont="1" applyAlignment="1" applyProtection="1">
      <alignment horizontal="left" vertical="top" wrapText="1"/>
      <protection locked="0"/>
    </xf>
    <xf numFmtId="0" fontId="14" fillId="9" borderId="28" xfId="0" applyFont="1" applyFill="1" applyBorder="1" applyAlignment="1" applyProtection="1">
      <alignment horizontal="left" vertical="center" wrapText="1"/>
      <protection locked="0"/>
    </xf>
    <xf numFmtId="0" fontId="29" fillId="4" borderId="20" xfId="0" applyFont="1" applyFill="1" applyBorder="1" applyAlignment="1" applyProtection="1">
      <alignment horizontal="center" vertical="center" wrapText="1"/>
      <protection locked="0"/>
    </xf>
    <xf numFmtId="0" fontId="32" fillId="0" borderId="0" xfId="0" applyFont="1" applyAlignment="1" applyProtection="1">
      <alignment horizontal="left" vertical="center" wrapText="1"/>
      <protection locked="0"/>
    </xf>
    <xf numFmtId="0" fontId="33" fillId="3" borderId="0" xfId="0" applyFont="1" applyFill="1" applyAlignment="1" applyProtection="1">
      <alignment vertical="center"/>
      <protection locked="0"/>
    </xf>
    <xf numFmtId="0" fontId="34" fillId="3" borderId="0" xfId="0" applyFont="1" applyFill="1" applyProtection="1">
      <protection locked="0"/>
    </xf>
    <xf numFmtId="0" fontId="35" fillId="0" borderId="0" xfId="0" applyFont="1" applyAlignment="1" applyProtection="1">
      <alignment vertical="center"/>
      <protection locked="0"/>
    </xf>
    <xf numFmtId="0" fontId="37" fillId="0" borderId="0" xfId="0" applyFont="1" applyProtection="1">
      <protection locked="0"/>
    </xf>
    <xf numFmtId="0" fontId="38" fillId="0" borderId="0" xfId="0" applyFont="1" applyAlignment="1" applyProtection="1">
      <alignment vertical="center"/>
      <protection locked="0"/>
    </xf>
    <xf numFmtId="0" fontId="10" fillId="3" borderId="0" xfId="0" applyFont="1" applyFill="1" applyAlignment="1" applyProtection="1">
      <alignment vertical="center"/>
      <protection locked="0"/>
    </xf>
    <xf numFmtId="0" fontId="2" fillId="4" borderId="40" xfId="0" applyFont="1" applyFill="1" applyBorder="1" applyAlignment="1" applyProtection="1">
      <alignment horizontal="center" vertical="center"/>
      <protection locked="0"/>
    </xf>
    <xf numFmtId="0" fontId="3" fillId="10" borderId="13" xfId="0" applyFont="1" applyFill="1" applyBorder="1" applyAlignment="1" applyProtection="1">
      <alignment horizontal="left" vertical="center"/>
      <protection locked="0"/>
    </xf>
    <xf numFmtId="0" fontId="3" fillId="10" borderId="9" xfId="0" applyFont="1" applyFill="1" applyBorder="1" applyAlignment="1" applyProtection="1">
      <alignment horizontal="center" vertical="center"/>
      <protection locked="0"/>
    </xf>
    <xf numFmtId="0" fontId="3" fillId="11" borderId="9" xfId="0" applyFont="1" applyFill="1" applyBorder="1" applyAlignment="1" applyProtection="1">
      <alignment horizontal="left" vertical="center"/>
      <protection locked="0"/>
    </xf>
    <xf numFmtId="0" fontId="3" fillId="11" borderId="9" xfId="0" applyFont="1" applyFill="1" applyBorder="1" applyAlignment="1" applyProtection="1">
      <alignment horizontal="center" vertical="center"/>
      <protection locked="0"/>
    </xf>
    <xf numFmtId="44" fontId="0" fillId="8" borderId="13" xfId="0" applyNumberFormat="1" applyFill="1" applyBorder="1" applyAlignment="1" applyProtection="1">
      <alignment horizontal="center" vertical="center"/>
      <protection locked="0"/>
    </xf>
    <xf numFmtId="2" fontId="0" fillId="8" borderId="9" xfId="0" applyNumberFormat="1" applyFill="1" applyBorder="1" applyAlignment="1" applyProtection="1">
      <alignment horizontal="center" vertical="center"/>
      <protection locked="0"/>
    </xf>
    <xf numFmtId="44" fontId="0" fillId="8" borderId="9" xfId="0" applyNumberFormat="1" applyFill="1" applyBorder="1" applyAlignment="1" applyProtection="1">
      <alignment horizontal="center" vertical="center"/>
      <protection locked="0"/>
    </xf>
    <xf numFmtId="44" fontId="0" fillId="0" borderId="9" xfId="0" applyNumberFormat="1" applyBorder="1" applyAlignment="1" applyProtection="1">
      <alignment vertical="center"/>
      <protection locked="0"/>
    </xf>
    <xf numFmtId="0" fontId="0" fillId="8" borderId="14" xfId="0" applyFill="1" applyBorder="1" applyAlignment="1" applyProtection="1">
      <alignment horizontal="left" vertical="center"/>
      <protection locked="0"/>
    </xf>
    <xf numFmtId="0" fontId="0" fillId="8" borderId="13" xfId="0" applyFill="1" applyBorder="1" applyAlignment="1" applyProtection="1">
      <alignment horizontal="center" vertical="center"/>
      <protection locked="0"/>
    </xf>
    <xf numFmtId="3" fontId="0" fillId="8" borderId="9" xfId="0" applyNumberFormat="1" applyFill="1" applyBorder="1" applyAlignment="1" applyProtection="1">
      <alignment horizontal="center" vertical="center"/>
      <protection locked="0"/>
    </xf>
    <xf numFmtId="0" fontId="0" fillId="8" borderId="9" xfId="0" applyFill="1" applyBorder="1" applyAlignment="1" applyProtection="1">
      <alignment horizontal="center" vertical="center"/>
      <protection locked="0"/>
    </xf>
    <xf numFmtId="3" fontId="0" fillId="0" borderId="9" xfId="0" applyNumberFormat="1" applyBorder="1" applyAlignment="1" applyProtection="1">
      <alignment vertical="center"/>
      <protection locked="0"/>
    </xf>
    <xf numFmtId="44" fontId="0" fillId="8" borderId="17" xfId="0" applyNumberFormat="1" applyFill="1" applyBorder="1" applyAlignment="1" applyProtection="1">
      <alignment horizontal="center" vertical="center"/>
      <protection locked="0"/>
    </xf>
    <xf numFmtId="2" fontId="0" fillId="8" borderId="38" xfId="0" applyNumberFormat="1" applyFill="1" applyBorder="1" applyAlignment="1" applyProtection="1">
      <alignment horizontal="center" vertical="center"/>
      <protection locked="0"/>
    </xf>
    <xf numFmtId="44" fontId="0" fillId="8" borderId="38" xfId="0" applyNumberFormat="1" applyFill="1" applyBorder="1" applyAlignment="1" applyProtection="1">
      <alignment horizontal="center" vertical="center"/>
      <protection locked="0"/>
    </xf>
    <xf numFmtId="0" fontId="0" fillId="8" borderId="39" xfId="0" applyFill="1" applyBorder="1" applyAlignment="1" applyProtection="1">
      <alignment horizontal="left" vertical="center"/>
      <protection locked="0"/>
    </xf>
    <xf numFmtId="0" fontId="0" fillId="8" borderId="17" xfId="0" applyFill="1" applyBorder="1" applyAlignment="1" applyProtection="1">
      <alignment horizontal="center" vertical="center"/>
      <protection locked="0"/>
    </xf>
    <xf numFmtId="0" fontId="0" fillId="8" borderId="38" xfId="0" applyFill="1" applyBorder="1" applyAlignment="1" applyProtection="1">
      <alignment horizontal="center" vertical="center"/>
      <protection locked="0"/>
    </xf>
    <xf numFmtId="44" fontId="0" fillId="8" borderId="47" xfId="0" applyNumberFormat="1" applyFill="1" applyBorder="1" applyAlignment="1" applyProtection="1">
      <alignment horizontal="center" vertical="center"/>
      <protection locked="0"/>
    </xf>
    <xf numFmtId="2" fontId="0" fillId="8" borderId="48" xfId="0" applyNumberFormat="1" applyFill="1" applyBorder="1" applyAlignment="1" applyProtection="1">
      <alignment horizontal="center" vertical="center"/>
      <protection locked="0"/>
    </xf>
    <xf numFmtId="44" fontId="0" fillId="8" borderId="48" xfId="0" applyNumberFormat="1" applyFill="1" applyBorder="1" applyAlignment="1" applyProtection="1">
      <alignment horizontal="center" vertical="center"/>
      <protection locked="0"/>
    </xf>
    <xf numFmtId="44" fontId="0" fillId="0" borderId="48" xfId="0" applyNumberFormat="1" applyBorder="1" applyAlignment="1" applyProtection="1">
      <alignment vertical="center"/>
      <protection locked="0"/>
    </xf>
    <xf numFmtId="0" fontId="0" fillId="8" borderId="49" xfId="0" applyFill="1" applyBorder="1" applyAlignment="1" applyProtection="1">
      <alignment horizontal="left" vertical="center"/>
      <protection locked="0"/>
    </xf>
    <xf numFmtId="0" fontId="0" fillId="8" borderId="47" xfId="0" applyFill="1" applyBorder="1" applyAlignment="1" applyProtection="1">
      <alignment horizontal="center" vertical="center"/>
      <protection locked="0"/>
    </xf>
    <xf numFmtId="0" fontId="0" fillId="8" borderId="48" xfId="0" applyFill="1" applyBorder="1" applyAlignment="1" applyProtection="1">
      <alignment horizontal="center" vertical="center"/>
      <protection locked="0"/>
    </xf>
    <xf numFmtId="3" fontId="0" fillId="0" borderId="48" xfId="0" applyNumberFormat="1" applyBorder="1" applyAlignment="1" applyProtection="1">
      <alignment vertical="center"/>
      <protection locked="0"/>
    </xf>
    <xf numFmtId="44" fontId="0" fillId="8" borderId="53" xfId="0" applyNumberFormat="1" applyFill="1" applyBorder="1" applyAlignment="1" applyProtection="1">
      <alignment horizontal="center" vertical="center"/>
      <protection locked="0"/>
    </xf>
    <xf numFmtId="2" fontId="0" fillId="8" borderId="41" xfId="0" applyNumberFormat="1" applyFill="1" applyBorder="1" applyAlignment="1" applyProtection="1">
      <alignment horizontal="center" vertical="center"/>
      <protection locked="0"/>
    </xf>
    <xf numFmtId="44" fontId="0" fillId="8" borderId="41" xfId="0" applyNumberFormat="1" applyFill="1" applyBorder="1" applyAlignment="1" applyProtection="1">
      <alignment horizontal="center" vertical="center"/>
      <protection locked="0"/>
    </xf>
    <xf numFmtId="44" fontId="0" fillId="0" borderId="41" xfId="0" applyNumberFormat="1" applyBorder="1" applyAlignment="1" applyProtection="1">
      <alignment vertical="center"/>
      <protection locked="0"/>
    </xf>
    <xf numFmtId="0" fontId="0" fillId="8" borderId="42" xfId="0" applyFill="1" applyBorder="1" applyAlignment="1" applyProtection="1">
      <alignment horizontal="left" vertical="center"/>
      <protection locked="0"/>
    </xf>
    <xf numFmtId="0" fontId="0" fillId="8" borderId="53" xfId="0" applyFill="1" applyBorder="1" applyAlignment="1" applyProtection="1">
      <alignment horizontal="center" vertical="center"/>
      <protection locked="0"/>
    </xf>
    <xf numFmtId="0" fontId="0" fillId="8" borderId="41" xfId="0" applyFill="1" applyBorder="1" applyAlignment="1" applyProtection="1">
      <alignment horizontal="center" vertical="center"/>
      <protection locked="0"/>
    </xf>
    <xf numFmtId="3" fontId="0" fillId="0" borderId="41" xfId="0" applyNumberFormat="1" applyBorder="1" applyAlignment="1" applyProtection="1">
      <alignment vertical="center"/>
      <protection locked="0"/>
    </xf>
    <xf numFmtId="0" fontId="0" fillId="8" borderId="59" xfId="0" applyFill="1" applyBorder="1" applyAlignment="1" applyProtection="1">
      <alignment horizontal="left" vertical="center"/>
      <protection locked="0"/>
    </xf>
    <xf numFmtId="0" fontId="0" fillId="8" borderId="16" xfId="0" applyFill="1" applyBorder="1" applyAlignment="1" applyProtection="1">
      <alignment horizontal="left" vertical="center"/>
      <protection locked="0"/>
    </xf>
    <xf numFmtId="0" fontId="0" fillId="8" borderId="61" xfId="0" applyFill="1" applyBorder="1" applyAlignment="1" applyProtection="1">
      <alignment horizontal="left" vertical="center"/>
      <protection locked="0"/>
    </xf>
    <xf numFmtId="0" fontId="0" fillId="8" borderId="49" xfId="0" applyFill="1" applyBorder="1" applyAlignment="1" applyProtection="1">
      <alignment horizontal="center" vertical="center"/>
      <protection locked="0"/>
    </xf>
    <xf numFmtId="3" fontId="0" fillId="0" borderId="38" xfId="0" applyNumberFormat="1" applyBorder="1" applyAlignment="1" applyProtection="1">
      <alignment vertical="center"/>
      <protection locked="0"/>
    </xf>
    <xf numFmtId="0" fontId="0" fillId="8" borderId="47" xfId="0" applyFill="1" applyBorder="1" applyAlignment="1" applyProtection="1">
      <alignment vertical="center"/>
      <protection locked="0"/>
    </xf>
    <xf numFmtId="2" fontId="0" fillId="8" borderId="48" xfId="0" applyNumberFormat="1" applyFill="1" applyBorder="1" applyAlignment="1" applyProtection="1">
      <alignment vertical="center"/>
      <protection locked="0"/>
    </xf>
    <xf numFmtId="0" fontId="0" fillId="8" borderId="48" xfId="0" applyFill="1" applyBorder="1" applyAlignment="1" applyProtection="1">
      <alignment vertical="center"/>
      <protection locked="0"/>
    </xf>
    <xf numFmtId="0" fontId="0" fillId="8" borderId="58" xfId="0" applyFill="1" applyBorder="1" applyAlignment="1" applyProtection="1">
      <alignment horizontal="left" vertical="center"/>
      <protection locked="0"/>
    </xf>
    <xf numFmtId="44" fontId="0" fillId="13" borderId="66" xfId="1" applyFont="1" applyFill="1" applyBorder="1" applyAlignment="1" applyProtection="1">
      <alignment horizontal="right" vertical="center"/>
      <protection locked="0"/>
    </xf>
    <xf numFmtId="44" fontId="3" fillId="13" borderId="44" xfId="1" applyFont="1" applyFill="1" applyBorder="1" applyAlignment="1" applyProtection="1">
      <alignment horizontal="right" vertical="center"/>
      <protection locked="0"/>
    </xf>
    <xf numFmtId="44" fontId="3" fillId="5" borderId="44" xfId="1" applyFont="1" applyFill="1" applyBorder="1" applyAlignment="1" applyProtection="1">
      <alignment horizontal="right" vertical="center"/>
      <protection locked="0"/>
    </xf>
    <xf numFmtId="0" fontId="0" fillId="13" borderId="44" xfId="0" applyFill="1" applyBorder="1" applyAlignment="1" applyProtection="1">
      <alignment horizontal="right" vertical="center"/>
      <protection locked="0"/>
    </xf>
    <xf numFmtId="44" fontId="0" fillId="5" borderId="55" xfId="0" applyNumberFormat="1" applyFill="1" applyBorder="1" applyAlignment="1" applyProtection="1">
      <alignment horizontal="right" vertical="center"/>
      <protection locked="0"/>
    </xf>
    <xf numFmtId="0" fontId="0" fillId="13" borderId="67" xfId="0" applyFill="1" applyBorder="1" applyAlignment="1" applyProtection="1">
      <alignment horizontal="right" vertical="center"/>
      <protection locked="0"/>
    </xf>
    <xf numFmtId="0" fontId="0" fillId="13" borderId="66" xfId="0" applyFill="1" applyBorder="1" applyAlignment="1" applyProtection="1">
      <alignment horizontal="right" vertical="center"/>
      <protection locked="0"/>
    </xf>
    <xf numFmtId="0" fontId="0" fillId="5" borderId="68" xfId="0" applyFill="1" applyBorder="1" applyAlignment="1" applyProtection="1">
      <alignment horizontal="right" vertical="center"/>
      <protection locked="0"/>
    </xf>
    <xf numFmtId="0" fontId="0" fillId="13" borderId="69" xfId="0" applyFill="1" applyBorder="1" applyAlignment="1" applyProtection="1">
      <alignment horizontal="right" vertical="center"/>
      <protection locked="0"/>
    </xf>
    <xf numFmtId="0" fontId="0" fillId="13" borderId="70" xfId="0" applyFill="1" applyBorder="1" applyAlignment="1" applyProtection="1">
      <alignment horizontal="right" vertical="center"/>
      <protection locked="0"/>
    </xf>
    <xf numFmtId="44" fontId="0" fillId="5" borderId="71" xfId="0" applyNumberFormat="1" applyFill="1" applyBorder="1" applyAlignment="1" applyProtection="1">
      <alignment horizontal="right" vertical="center"/>
      <protection locked="0"/>
    </xf>
    <xf numFmtId="0" fontId="0" fillId="13" borderId="68" xfId="0" applyFill="1" applyBorder="1" applyAlignment="1" applyProtection="1">
      <alignment horizontal="right" vertical="center"/>
      <protection locked="0"/>
    </xf>
    <xf numFmtId="0" fontId="0" fillId="13" borderId="56" xfId="0" applyFill="1" applyBorder="1" applyAlignment="1" applyProtection="1">
      <alignment horizontal="right" vertical="center"/>
      <protection locked="0"/>
    </xf>
    <xf numFmtId="0" fontId="0" fillId="5" borderId="44" xfId="0" applyFill="1" applyBorder="1" applyAlignment="1" applyProtection="1">
      <alignment horizontal="right" vertical="center"/>
      <protection locked="0"/>
    </xf>
    <xf numFmtId="44" fontId="0" fillId="5" borderId="44" xfId="0" applyNumberFormat="1" applyFill="1" applyBorder="1" applyAlignment="1" applyProtection="1">
      <alignment horizontal="right" vertical="center"/>
      <protection locked="0"/>
    </xf>
    <xf numFmtId="0" fontId="0" fillId="13" borderId="71" xfId="0" applyFill="1" applyBorder="1" applyAlignment="1" applyProtection="1">
      <alignment horizontal="right" vertical="center"/>
      <protection locked="0"/>
    </xf>
    <xf numFmtId="0" fontId="40" fillId="13" borderId="10" xfId="0" applyFont="1" applyFill="1" applyBorder="1" applyAlignment="1" applyProtection="1">
      <alignment horizontal="right" vertical="center"/>
      <protection locked="0"/>
    </xf>
    <xf numFmtId="0" fontId="40" fillId="13" borderId="11" xfId="0" applyFont="1" applyFill="1" applyBorder="1" applyAlignment="1" applyProtection="1">
      <alignment horizontal="right" vertical="center"/>
      <protection locked="0"/>
    </xf>
    <xf numFmtId="44" fontId="3" fillId="5" borderId="11" xfId="1" applyFont="1" applyFill="1" applyBorder="1" applyAlignment="1" applyProtection="1">
      <alignment horizontal="right" vertical="center"/>
      <protection locked="0"/>
    </xf>
    <xf numFmtId="0" fontId="0" fillId="13" borderId="11" xfId="0" applyFill="1" applyBorder="1" applyAlignment="1" applyProtection="1">
      <alignment horizontal="right" vertical="center"/>
      <protection locked="0"/>
    </xf>
    <xf numFmtId="44" fontId="3" fillId="13" borderId="11" xfId="1" applyFont="1" applyFill="1" applyBorder="1" applyAlignment="1" applyProtection="1">
      <alignment horizontal="right" vertical="center"/>
      <protection locked="0"/>
    </xf>
    <xf numFmtId="44" fontId="0" fillId="5" borderId="11" xfId="1" applyFont="1" applyFill="1" applyBorder="1" applyAlignment="1" applyProtection="1">
      <alignment horizontal="right" vertical="center"/>
      <protection locked="0"/>
    </xf>
    <xf numFmtId="0" fontId="0" fillId="13" borderId="72" xfId="0" applyFill="1" applyBorder="1" applyAlignment="1" applyProtection="1">
      <alignment horizontal="right" vertical="center"/>
      <protection locked="0"/>
    </xf>
    <xf numFmtId="0" fontId="0" fillId="13" borderId="10" xfId="0" applyFill="1" applyBorder="1" applyAlignment="1" applyProtection="1">
      <alignment horizontal="right" vertical="center"/>
      <protection locked="0"/>
    </xf>
    <xf numFmtId="0" fontId="0" fillId="5" borderId="72" xfId="0" applyFill="1" applyBorder="1" applyAlignment="1" applyProtection="1">
      <alignment horizontal="right" vertical="center"/>
      <protection locked="0"/>
    </xf>
    <xf numFmtId="0" fontId="0" fillId="13" borderId="52" xfId="0" applyFill="1" applyBorder="1" applyAlignment="1" applyProtection="1">
      <alignment horizontal="right" vertical="center"/>
      <protection locked="0"/>
    </xf>
    <xf numFmtId="0" fontId="0" fillId="5" borderId="11" xfId="0" applyFill="1" applyBorder="1" applyAlignment="1" applyProtection="1">
      <alignment horizontal="right" vertical="center"/>
      <protection locked="0"/>
    </xf>
    <xf numFmtId="44" fontId="0" fillId="0" borderId="0" xfId="0" applyNumberFormat="1" applyProtection="1">
      <protection locked="0"/>
    </xf>
    <xf numFmtId="0" fontId="40" fillId="13" borderId="13" xfId="0" applyFont="1" applyFill="1" applyBorder="1" applyAlignment="1" applyProtection="1">
      <alignment horizontal="right" vertical="center"/>
      <protection locked="0"/>
    </xf>
    <xf numFmtId="0" fontId="40" fillId="13" borderId="9" xfId="0" applyFont="1" applyFill="1" applyBorder="1" applyAlignment="1" applyProtection="1">
      <alignment horizontal="right" vertical="center"/>
      <protection locked="0"/>
    </xf>
    <xf numFmtId="44" fontId="3" fillId="5" borderId="9" xfId="1" applyFont="1" applyFill="1" applyBorder="1" applyAlignment="1" applyProtection="1">
      <alignment horizontal="right" vertical="center"/>
      <protection locked="0"/>
    </xf>
    <xf numFmtId="0" fontId="0" fillId="13" borderId="9" xfId="0" applyFill="1" applyBorder="1" applyAlignment="1" applyProtection="1">
      <alignment horizontal="right" vertical="center"/>
      <protection locked="0"/>
    </xf>
    <xf numFmtId="44" fontId="3" fillId="13" borderId="9" xfId="1" applyFont="1" applyFill="1" applyBorder="1" applyAlignment="1" applyProtection="1">
      <alignment horizontal="right" vertical="center"/>
      <protection locked="0"/>
    </xf>
    <xf numFmtId="44" fontId="0" fillId="5" borderId="9" xfId="1" applyFont="1" applyFill="1" applyBorder="1" applyAlignment="1" applyProtection="1">
      <alignment horizontal="right" vertical="center"/>
      <protection locked="0"/>
    </xf>
    <xf numFmtId="0" fontId="0" fillId="13" borderId="14" xfId="0" applyFill="1" applyBorder="1" applyAlignment="1" applyProtection="1">
      <alignment horizontal="right" vertical="center"/>
      <protection locked="0"/>
    </xf>
    <xf numFmtId="0" fontId="0" fillId="13" borderId="13" xfId="0" applyFill="1" applyBorder="1" applyAlignment="1" applyProtection="1">
      <alignment horizontal="right" vertical="center"/>
      <protection locked="0"/>
    </xf>
    <xf numFmtId="0" fontId="0" fillId="5" borderId="14" xfId="0" applyFill="1" applyBorder="1" applyAlignment="1" applyProtection="1">
      <alignment horizontal="right" vertical="center"/>
      <protection locked="0"/>
    </xf>
    <xf numFmtId="0" fontId="0" fillId="13" borderId="8" xfId="0" applyFill="1" applyBorder="1" applyAlignment="1" applyProtection="1">
      <alignment horizontal="right" vertical="center"/>
      <protection locked="0"/>
    </xf>
    <xf numFmtId="0" fontId="0" fillId="5" borderId="9" xfId="0" applyFill="1" applyBorder="1" applyAlignment="1" applyProtection="1">
      <alignment horizontal="right" vertical="center"/>
      <protection locked="0"/>
    </xf>
    <xf numFmtId="0" fontId="37" fillId="13" borderId="47" xfId="0" applyFont="1" applyFill="1" applyBorder="1" applyAlignment="1" applyProtection="1">
      <alignment horizontal="right" vertical="center"/>
      <protection locked="0"/>
    </xf>
    <xf numFmtId="0" fontId="37" fillId="13" borderId="48" xfId="0" applyFont="1" applyFill="1" applyBorder="1" applyAlignment="1" applyProtection="1">
      <alignment horizontal="right" vertical="center"/>
      <protection locked="0"/>
    </xf>
    <xf numFmtId="44" fontId="3" fillId="5" borderId="48" xfId="1" applyFont="1" applyFill="1" applyBorder="1" applyAlignment="1" applyProtection="1">
      <alignment horizontal="right" vertical="center"/>
      <protection locked="0"/>
    </xf>
    <xf numFmtId="0" fontId="0" fillId="13" borderId="48" xfId="0" applyFill="1" applyBorder="1" applyAlignment="1" applyProtection="1">
      <alignment horizontal="right" vertical="center"/>
      <protection locked="0"/>
    </xf>
    <xf numFmtId="44" fontId="3" fillId="13" borderId="48" xfId="1" applyFont="1" applyFill="1" applyBorder="1" applyAlignment="1" applyProtection="1">
      <alignment horizontal="right" vertical="center"/>
      <protection locked="0"/>
    </xf>
    <xf numFmtId="44" fontId="0" fillId="5" borderId="48" xfId="1" applyFont="1" applyFill="1" applyBorder="1" applyAlignment="1" applyProtection="1">
      <alignment horizontal="right" vertical="center"/>
      <protection locked="0"/>
    </xf>
    <xf numFmtId="0" fontId="0" fillId="13" borderId="49" xfId="0" applyFill="1" applyBorder="1" applyAlignment="1" applyProtection="1">
      <alignment horizontal="right" vertical="center"/>
      <protection locked="0"/>
    </xf>
    <xf numFmtId="0" fontId="0" fillId="13" borderId="47" xfId="0" applyFill="1" applyBorder="1" applyAlignment="1" applyProtection="1">
      <alignment horizontal="right" vertical="center"/>
      <protection locked="0"/>
    </xf>
    <xf numFmtId="0" fontId="0" fillId="5" borderId="49" xfId="0" applyFill="1" applyBorder="1" applyAlignment="1" applyProtection="1">
      <alignment horizontal="right" vertical="center"/>
      <protection locked="0"/>
    </xf>
    <xf numFmtId="0" fontId="0" fillId="13" borderId="73" xfId="0" applyFill="1" applyBorder="1" applyAlignment="1" applyProtection="1">
      <alignment horizontal="right" vertical="center"/>
      <protection locked="0"/>
    </xf>
    <xf numFmtId="0" fontId="0" fillId="5" borderId="48" xfId="0" applyFill="1"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0" xfId="0" applyAlignment="1" applyProtection="1">
      <alignment horizontal="center" vertical="center"/>
      <protection locked="0"/>
    </xf>
    <xf numFmtId="0" fontId="42" fillId="14" borderId="76" xfId="0" applyFont="1" applyFill="1" applyBorder="1" applyAlignment="1">
      <alignment vertical="center" wrapText="1"/>
    </xf>
    <xf numFmtId="0" fontId="32" fillId="3" borderId="0" xfId="0" applyFont="1" applyFill="1" applyAlignment="1" applyProtection="1">
      <alignment horizontal="left" vertical="top" wrapText="1"/>
      <protection locked="0"/>
    </xf>
    <xf numFmtId="0" fontId="33" fillId="3" borderId="0" xfId="0" applyFont="1" applyFill="1" applyProtection="1">
      <protection locked="0"/>
    </xf>
    <xf numFmtId="0" fontId="42" fillId="14" borderId="82" xfId="0" applyFont="1" applyFill="1" applyBorder="1" applyAlignment="1">
      <alignment vertical="center" wrapText="1"/>
    </xf>
    <xf numFmtId="0" fontId="42" fillId="14" borderId="83" xfId="0" applyFont="1" applyFill="1" applyBorder="1" applyAlignment="1">
      <alignment vertical="center" wrapText="1"/>
    </xf>
    <xf numFmtId="9" fontId="32" fillId="3" borderId="0" xfId="0" applyNumberFormat="1" applyFont="1" applyFill="1" applyAlignment="1" applyProtection="1">
      <alignment horizontal="left" vertical="top" wrapText="1"/>
      <protection locked="0"/>
    </xf>
    <xf numFmtId="9" fontId="33" fillId="3" borderId="0" xfId="0" applyNumberFormat="1" applyFont="1" applyFill="1" applyAlignment="1" applyProtection="1">
      <alignment horizontal="left"/>
      <protection locked="0"/>
    </xf>
    <xf numFmtId="0" fontId="42" fillId="14" borderId="84" xfId="0" applyFont="1" applyFill="1" applyBorder="1" applyAlignment="1">
      <alignment vertical="center" wrapText="1"/>
    </xf>
    <xf numFmtId="0" fontId="42" fillId="14" borderId="94" xfId="0" applyFont="1" applyFill="1" applyBorder="1" applyAlignment="1">
      <alignment vertical="center" wrapText="1"/>
    </xf>
    <xf numFmtId="0" fontId="32" fillId="3" borderId="0" xfId="0" applyFont="1" applyFill="1" applyAlignment="1" applyProtection="1">
      <alignment horizontal="left" vertical="center" wrapText="1"/>
      <protection locked="0"/>
    </xf>
    <xf numFmtId="0" fontId="33" fillId="3" borderId="0" xfId="0" applyFont="1" applyFill="1" applyAlignment="1" applyProtection="1">
      <alignment horizontal="left"/>
      <protection locked="0"/>
    </xf>
    <xf numFmtId="0" fontId="42" fillId="14" borderId="98" xfId="0" applyFont="1" applyFill="1" applyBorder="1" applyAlignment="1">
      <alignment vertical="center" wrapText="1"/>
    </xf>
    <xf numFmtId="0" fontId="42" fillId="14" borderId="99" xfId="0" applyFont="1" applyFill="1" applyBorder="1" applyAlignment="1">
      <alignment vertical="center" wrapText="1"/>
    </xf>
    <xf numFmtId="0" fontId="42" fillId="14" borderId="100" xfId="0" applyFont="1" applyFill="1" applyBorder="1" applyAlignment="1">
      <alignment vertical="center" wrapText="1"/>
    </xf>
    <xf numFmtId="0" fontId="42" fillId="14" borderId="104" xfId="0" applyFont="1" applyFill="1" applyBorder="1" applyAlignment="1">
      <alignment vertical="center" wrapText="1"/>
    </xf>
    <xf numFmtId="0" fontId="26" fillId="3" borderId="0" xfId="0" applyFont="1" applyFill="1" applyProtection="1">
      <protection locked="0"/>
    </xf>
    <xf numFmtId="0" fontId="44" fillId="15" borderId="0" xfId="0" applyFont="1" applyFill="1" applyProtection="1">
      <protection locked="0"/>
    </xf>
    <xf numFmtId="0" fontId="26" fillId="15" borderId="0" xfId="0" applyFont="1" applyFill="1" applyProtection="1">
      <protection locked="0"/>
    </xf>
    <xf numFmtId="0" fontId="10" fillId="15" borderId="0" xfId="0" applyFont="1" applyFill="1" applyProtection="1">
      <protection locked="0"/>
    </xf>
    <xf numFmtId="0" fontId="45" fillId="17" borderId="8" xfId="0" applyFont="1" applyFill="1" applyBorder="1" applyAlignment="1" applyProtection="1">
      <alignment vertical="center" wrapText="1"/>
      <protection locked="0"/>
    </xf>
    <xf numFmtId="0" fontId="30" fillId="19" borderId="0" xfId="0" applyFont="1" applyFill="1" applyAlignment="1" applyProtection="1">
      <alignment horizontal="left" vertical="top" wrapText="1"/>
      <protection locked="0"/>
    </xf>
    <xf numFmtId="0" fontId="46" fillId="15" borderId="0" xfId="0" applyFont="1" applyFill="1" applyAlignment="1" applyProtection="1">
      <alignment horizontal="left" vertical="top" wrapText="1"/>
      <protection locked="0"/>
    </xf>
    <xf numFmtId="0" fontId="47" fillId="3" borderId="0" xfId="0" applyFont="1" applyFill="1" applyAlignment="1" applyProtection="1">
      <alignment horizontal="left" vertical="center"/>
      <protection locked="0"/>
    </xf>
    <xf numFmtId="0" fontId="45" fillId="17" borderId="3" xfId="0" applyFont="1" applyFill="1" applyBorder="1" applyAlignment="1" applyProtection="1">
      <alignment vertical="center" wrapText="1"/>
      <protection locked="0"/>
    </xf>
    <xf numFmtId="0" fontId="48" fillId="19" borderId="0" xfId="0" applyFont="1" applyFill="1" applyAlignment="1" applyProtection="1">
      <alignment horizontal="left" vertical="top" wrapText="1"/>
      <protection locked="0"/>
    </xf>
    <xf numFmtId="0" fontId="3" fillId="10" borderId="13" xfId="0" applyFont="1" applyFill="1" applyBorder="1" applyAlignment="1" applyProtection="1">
      <alignment horizontal="center" vertical="center"/>
      <protection locked="0"/>
    </xf>
    <xf numFmtId="0" fontId="51" fillId="20" borderId="0" xfId="0" applyFont="1" applyFill="1" applyProtection="1">
      <protection locked="0"/>
    </xf>
    <xf numFmtId="0" fontId="52" fillId="20" borderId="0" xfId="0" applyFont="1" applyFill="1" applyProtection="1">
      <protection locked="0"/>
    </xf>
    <xf numFmtId="0" fontId="20" fillId="20" borderId="0" xfId="0" applyFont="1" applyFill="1" applyAlignment="1" applyProtection="1">
      <alignment horizontal="center" vertical="center" wrapText="1"/>
      <protection locked="0"/>
    </xf>
    <xf numFmtId="0" fontId="15" fillId="22" borderId="0" xfId="0" applyFont="1" applyFill="1" applyAlignment="1" applyProtection="1">
      <alignment horizontal="left"/>
      <protection locked="0"/>
    </xf>
    <xf numFmtId="0" fontId="15" fillId="22" borderId="0" xfId="0" applyFont="1" applyFill="1" applyProtection="1">
      <protection locked="0"/>
    </xf>
    <xf numFmtId="0" fontId="54" fillId="11" borderId="109" xfId="0" applyFont="1" applyFill="1" applyBorder="1" applyAlignment="1">
      <alignment horizontal="center" vertical="center" wrapText="1"/>
    </xf>
    <xf numFmtId="0" fontId="55" fillId="11" borderId="110" xfId="0" applyFont="1" applyFill="1" applyBorder="1" applyAlignment="1">
      <alignment horizontal="center" vertical="center"/>
    </xf>
    <xf numFmtId="0" fontId="54" fillId="11" borderId="110" xfId="0" applyFont="1" applyFill="1" applyBorder="1" applyAlignment="1">
      <alignment horizontal="center" vertical="center" wrapText="1"/>
    </xf>
    <xf numFmtId="0" fontId="55" fillId="11" borderId="110" xfId="0" applyFont="1" applyFill="1" applyBorder="1" applyAlignment="1">
      <alignment horizontal="center" vertical="center" wrapText="1"/>
    </xf>
    <xf numFmtId="0" fontId="55" fillId="11" borderId="111" xfId="0" applyFont="1" applyFill="1" applyBorder="1" applyAlignment="1">
      <alignment horizontal="center" vertical="center" wrapText="1"/>
    </xf>
    <xf numFmtId="0" fontId="55" fillId="11" borderId="112" xfId="0" applyFont="1" applyFill="1" applyBorder="1" applyAlignment="1">
      <alignment horizontal="center" vertical="center" wrapText="1"/>
    </xf>
    <xf numFmtId="0" fontId="57" fillId="24" borderId="114" xfId="0" applyFont="1" applyFill="1" applyBorder="1" applyAlignment="1">
      <alignment horizontal="center" vertical="center" wrapText="1"/>
    </xf>
    <xf numFmtId="0" fontId="58" fillId="25" borderId="114" xfId="0" applyFont="1" applyFill="1" applyBorder="1" applyAlignment="1">
      <alignment horizontal="center" vertical="center" wrapText="1"/>
    </xf>
    <xf numFmtId="0" fontId="3" fillId="0" borderId="0" xfId="0" applyFont="1" applyAlignment="1">
      <alignment horizontal="center" vertical="center"/>
    </xf>
    <xf numFmtId="0" fontId="59" fillId="0" borderId="0" xfId="0" applyFont="1"/>
    <xf numFmtId="0" fontId="0" fillId="0" borderId="0" xfId="0" applyAlignment="1">
      <alignment vertical="center"/>
    </xf>
    <xf numFmtId="0" fontId="0" fillId="0" borderId="0" xfId="0" applyAlignment="1">
      <alignment horizontal="center"/>
    </xf>
    <xf numFmtId="0" fontId="0" fillId="3" borderId="0" xfId="0" applyFill="1" applyAlignment="1">
      <alignment vertical="center"/>
    </xf>
    <xf numFmtId="0" fontId="60" fillId="0" borderId="0" xfId="0" applyFont="1" applyAlignment="1">
      <alignment horizontal="center"/>
    </xf>
    <xf numFmtId="0" fontId="3" fillId="26" borderId="115" xfId="0" applyFont="1" applyFill="1" applyBorder="1" applyAlignment="1">
      <alignment vertical="center"/>
    </xf>
    <xf numFmtId="0" fontId="0" fillId="26" borderId="116" xfId="0" applyFill="1" applyBorder="1" applyAlignment="1">
      <alignment vertical="center"/>
    </xf>
    <xf numFmtId="0" fontId="0" fillId="26" borderId="117" xfId="0" applyFill="1" applyBorder="1" applyAlignment="1">
      <alignment vertical="center"/>
    </xf>
    <xf numFmtId="0" fontId="3" fillId="5" borderId="115" xfId="0" applyFont="1" applyFill="1" applyBorder="1" applyAlignment="1">
      <alignment vertical="center"/>
    </xf>
    <xf numFmtId="0" fontId="0" fillId="5" borderId="116" xfId="0" applyFill="1" applyBorder="1" applyAlignment="1">
      <alignment vertical="center"/>
    </xf>
    <xf numFmtId="0" fontId="0" fillId="5" borderId="117" xfId="0" applyFill="1" applyBorder="1" applyAlignment="1">
      <alignment vertical="center"/>
    </xf>
    <xf numFmtId="0" fontId="0" fillId="0" borderId="118" xfId="0" applyBorder="1" applyAlignment="1">
      <alignment vertical="center"/>
    </xf>
    <xf numFmtId="0" fontId="3" fillId="3" borderId="121" xfId="0" applyFont="1" applyFill="1" applyBorder="1" applyAlignment="1">
      <alignment horizontal="center" vertical="center" wrapText="1"/>
    </xf>
    <xf numFmtId="0" fontId="3" fillId="0" borderId="118" xfId="0" applyFont="1" applyBorder="1" applyAlignment="1">
      <alignment vertical="center"/>
    </xf>
    <xf numFmtId="0" fontId="0" fillId="27" borderId="121" xfId="0" applyFill="1" applyBorder="1" applyAlignment="1">
      <alignment vertical="center"/>
    </xf>
    <xf numFmtId="0" fontId="3" fillId="3" borderId="118" xfId="0" applyFont="1" applyFill="1" applyBorder="1" applyAlignment="1">
      <alignment vertical="center"/>
    </xf>
    <xf numFmtId="9" fontId="3" fillId="26" borderId="121" xfId="3" applyFont="1" applyFill="1" applyBorder="1" applyAlignment="1" applyProtection="1">
      <alignment vertical="center"/>
    </xf>
    <xf numFmtId="0" fontId="61" fillId="3" borderId="118" xfId="0" applyFont="1" applyFill="1" applyBorder="1" applyAlignment="1">
      <alignment vertical="center"/>
    </xf>
    <xf numFmtId="164" fontId="62" fillId="0" borderId="122" xfId="0" applyNumberFormat="1" applyFont="1" applyBorder="1" applyAlignment="1">
      <alignment horizontal="right" vertical="center"/>
    </xf>
    <xf numFmtId="164" fontId="62" fillId="0" borderId="123" xfId="0" applyNumberFormat="1" applyFont="1" applyBorder="1" applyAlignment="1">
      <alignment vertical="center"/>
    </xf>
    <xf numFmtId="0" fontId="3" fillId="0" borderId="124" xfId="0" applyFont="1" applyBorder="1"/>
    <xf numFmtId="0" fontId="0" fillId="0" borderId="125" xfId="0" applyBorder="1"/>
    <xf numFmtId="0" fontId="0" fillId="27" borderId="128" xfId="0" applyFill="1" applyBorder="1"/>
    <xf numFmtId="164" fontId="3" fillId="0" borderId="126" xfId="0" applyNumberFormat="1" applyFont="1" applyBorder="1" applyAlignment="1">
      <alignment horizontal="right"/>
    </xf>
    <xf numFmtId="164" fontId="3" fillId="0" borderId="127" xfId="0" applyNumberFormat="1" applyFont="1" applyBorder="1"/>
    <xf numFmtId="3" fontId="53" fillId="23" borderId="12" xfId="0" applyNumberFormat="1" applyFont="1" applyFill="1" applyBorder="1" applyAlignment="1">
      <alignment vertical="center"/>
    </xf>
    <xf numFmtId="3" fontId="53" fillId="23" borderId="0" xfId="0" applyNumberFormat="1" applyFont="1" applyFill="1" applyAlignment="1">
      <alignment vertical="center"/>
    </xf>
    <xf numFmtId="9" fontId="49" fillId="29" borderId="130" xfId="3" applyFont="1" applyFill="1" applyBorder="1" applyAlignment="1" applyProtection="1">
      <alignment horizontal="right" vertical="center"/>
    </xf>
    <xf numFmtId="164" fontId="49" fillId="29" borderId="131" xfId="0" applyNumberFormat="1" applyFont="1" applyFill="1" applyBorder="1" applyAlignment="1">
      <alignment horizontal="right" vertical="center"/>
    </xf>
    <xf numFmtId="0" fontId="55" fillId="30" borderId="132" xfId="0" applyFont="1" applyFill="1" applyBorder="1" applyAlignment="1">
      <alignment horizontal="center" vertical="center" wrapText="1"/>
    </xf>
    <xf numFmtId="0" fontId="55" fillId="30" borderId="133" xfId="0" applyFont="1" applyFill="1" applyBorder="1" applyAlignment="1">
      <alignment horizontal="center" vertical="center" wrapText="1"/>
    </xf>
    <xf numFmtId="0" fontId="55" fillId="30" borderId="134" xfId="0" applyFont="1" applyFill="1" applyBorder="1" applyAlignment="1">
      <alignment horizontal="center" vertical="center" wrapText="1"/>
    </xf>
    <xf numFmtId="0" fontId="0" fillId="11" borderId="135" xfId="0" applyFill="1" applyBorder="1" applyAlignment="1">
      <alignment horizontal="center" vertical="center" wrapText="1"/>
    </xf>
    <xf numFmtId="0" fontId="3" fillId="24" borderId="113" xfId="0" applyFont="1" applyFill="1" applyBorder="1" applyAlignment="1">
      <alignment horizontal="center" vertical="center"/>
    </xf>
    <xf numFmtId="44" fontId="0" fillId="24" borderId="136" xfId="0" applyNumberFormat="1" applyFill="1" applyBorder="1" applyAlignment="1">
      <alignment horizontal="center" vertical="center"/>
    </xf>
    <xf numFmtId="44" fontId="0" fillId="24" borderId="137" xfId="0" applyNumberFormat="1" applyFill="1" applyBorder="1" applyAlignment="1">
      <alignment horizontal="center" vertical="center"/>
    </xf>
    <xf numFmtId="9" fontId="0" fillId="24" borderId="137" xfId="3" applyFont="1" applyFill="1" applyBorder="1" applyAlignment="1" applyProtection="1">
      <alignment horizontal="center" vertical="center"/>
    </xf>
    <xf numFmtId="44" fontId="0" fillId="24" borderId="138" xfId="0" applyNumberFormat="1" applyFill="1" applyBorder="1" applyAlignment="1">
      <alignment horizontal="center" vertical="center"/>
    </xf>
    <xf numFmtId="44" fontId="64" fillId="25" borderId="133" xfId="0" applyNumberFormat="1" applyFont="1" applyFill="1" applyBorder="1" applyAlignment="1">
      <alignment horizontal="center" vertical="center"/>
    </xf>
    <xf numFmtId="44" fontId="0" fillId="25" borderId="133" xfId="1" applyFont="1" applyFill="1" applyBorder="1" applyAlignment="1" applyProtection="1">
      <alignment horizontal="center" vertical="center"/>
    </xf>
    <xf numFmtId="164" fontId="0" fillId="0" borderId="122" xfId="0" applyNumberFormat="1" applyBorder="1" applyAlignment="1">
      <alignment vertical="center"/>
    </xf>
    <xf numFmtId="164" fontId="0" fillId="0" borderId="123" xfId="0" applyNumberFormat="1" applyBorder="1" applyAlignment="1">
      <alignment vertical="center"/>
    </xf>
    <xf numFmtId="164" fontId="0" fillId="0" borderId="126" xfId="0" applyNumberFormat="1" applyBorder="1" applyAlignment="1"/>
    <xf numFmtId="164" fontId="0" fillId="0" borderId="127" xfId="0" applyNumberFormat="1" applyBorder="1" applyAlignment="1"/>
    <xf numFmtId="0" fontId="37" fillId="3" borderId="119" xfId="0" applyFont="1" applyFill="1" applyBorder="1" applyAlignment="1">
      <alignment vertical="center"/>
    </xf>
    <xf numFmtId="0" fontId="37" fillId="3" borderId="120" xfId="0" applyFont="1" applyFill="1" applyBorder="1" applyAlignment="1">
      <alignment vertical="center"/>
    </xf>
    <xf numFmtId="164" fontId="49" fillId="29" borderId="20" xfId="0" applyNumberFormat="1" applyFont="1" applyFill="1" applyBorder="1" applyAlignment="1">
      <alignment horizontal="right" vertical="center"/>
    </xf>
    <xf numFmtId="164" fontId="49" fillId="29" borderId="139" xfId="0" applyNumberFormat="1" applyFont="1" applyFill="1" applyBorder="1" applyAlignment="1">
      <alignment horizontal="right" vertical="center"/>
    </xf>
    <xf numFmtId="14" fontId="0" fillId="24" borderId="136" xfId="0" applyNumberFormat="1" applyFill="1" applyBorder="1" applyAlignment="1">
      <alignment horizontal="center" vertical="center"/>
    </xf>
    <xf numFmtId="41" fontId="0" fillId="24" borderId="136" xfId="0" applyNumberFormat="1" applyFill="1" applyBorder="1" applyAlignment="1">
      <alignment horizontal="center" vertical="center"/>
    </xf>
    <xf numFmtId="9" fontId="3" fillId="10" borderId="121" xfId="3" applyFont="1" applyFill="1" applyBorder="1" applyAlignment="1" applyProtection="1">
      <alignment vertical="center"/>
    </xf>
    <xf numFmtId="165" fontId="3" fillId="29" borderId="54" xfId="1" applyNumberFormat="1" applyFont="1" applyFill="1" applyBorder="1" applyAlignment="1" applyProtection="1">
      <alignment vertical="center"/>
    </xf>
    <xf numFmtId="0" fontId="3" fillId="28" borderId="40" xfId="0" applyFont="1" applyFill="1" applyBorder="1" applyAlignment="1">
      <alignment vertical="center"/>
    </xf>
    <xf numFmtId="0" fontId="3" fillId="28" borderId="61" xfId="0" applyFont="1" applyFill="1" applyBorder="1" applyAlignment="1">
      <alignment vertical="center"/>
    </xf>
    <xf numFmtId="0" fontId="3" fillId="28" borderId="0" xfId="0" applyFont="1" applyFill="1" applyBorder="1" applyAlignment="1">
      <alignment vertical="center"/>
    </xf>
    <xf numFmtId="0" fontId="3" fillId="28" borderId="62" xfId="0" applyFont="1" applyFill="1" applyBorder="1" applyAlignment="1">
      <alignment vertical="center"/>
    </xf>
    <xf numFmtId="3" fontId="53" fillId="23" borderId="40" xfId="0" applyNumberFormat="1" applyFont="1" applyFill="1" applyBorder="1" applyAlignment="1">
      <alignment vertical="center"/>
    </xf>
    <xf numFmtId="3" fontId="53" fillId="23" borderId="46" xfId="0" applyNumberFormat="1" applyFont="1" applyFill="1" applyBorder="1" applyAlignment="1">
      <alignment vertical="center"/>
    </xf>
    <xf numFmtId="3" fontId="53" fillId="23" borderId="28" xfId="0" applyNumberFormat="1" applyFont="1" applyFill="1" applyBorder="1" applyAlignment="1">
      <alignment vertical="center"/>
    </xf>
    <xf numFmtId="3" fontId="53" fillId="23" borderId="0" xfId="0" applyNumberFormat="1" applyFont="1" applyFill="1" applyBorder="1" applyAlignment="1">
      <alignment vertical="center"/>
    </xf>
    <xf numFmtId="0" fontId="54" fillId="11" borderId="140" xfId="0" applyFont="1" applyFill="1" applyBorder="1" applyAlignment="1">
      <alignment horizontal="center" vertical="center" wrapText="1"/>
    </xf>
    <xf numFmtId="0" fontId="3" fillId="24" borderId="141" xfId="0" applyFont="1" applyFill="1" applyBorder="1" applyAlignment="1">
      <alignment horizontal="center" vertical="center"/>
    </xf>
    <xf numFmtId="44" fontId="0" fillId="24" borderId="142" xfId="0" applyNumberFormat="1" applyFill="1" applyBorder="1" applyAlignment="1">
      <alignment horizontal="center" vertical="center"/>
    </xf>
    <xf numFmtId="0" fontId="3" fillId="24" borderId="143" xfId="0" applyFont="1" applyFill="1" applyBorder="1" applyAlignment="1">
      <alignment horizontal="center" vertical="center"/>
    </xf>
    <xf numFmtId="0" fontId="57" fillId="24" borderId="144" xfId="0" applyFont="1" applyFill="1" applyBorder="1" applyAlignment="1">
      <alignment horizontal="center" vertical="center" wrapText="1"/>
    </xf>
    <xf numFmtId="0" fontId="58" fillId="25" borderId="144" xfId="0" applyFont="1" applyFill="1" applyBorder="1" applyAlignment="1">
      <alignment horizontal="center" vertical="center" wrapText="1"/>
    </xf>
    <xf numFmtId="44" fontId="0" fillId="24" borderId="145" xfId="0" applyNumberFormat="1" applyFill="1" applyBorder="1" applyAlignment="1">
      <alignment horizontal="center" vertical="center"/>
    </xf>
    <xf numFmtId="44" fontId="0" fillId="24" borderId="146" xfId="0" applyNumberFormat="1" applyFill="1" applyBorder="1" applyAlignment="1">
      <alignment horizontal="center" vertical="center"/>
    </xf>
    <xf numFmtId="9" fontId="0" fillId="24" borderId="146" xfId="3" applyFont="1" applyFill="1" applyBorder="1" applyAlignment="1" applyProtection="1">
      <alignment horizontal="center" vertical="center"/>
    </xf>
    <xf numFmtId="44" fontId="0" fillId="24" borderId="147" xfId="0" applyNumberFormat="1" applyFill="1" applyBorder="1" applyAlignment="1">
      <alignment horizontal="center" vertical="center"/>
    </xf>
    <xf numFmtId="165" fontId="3" fillId="29" borderId="41" xfId="1" applyNumberFormat="1" applyFont="1" applyFill="1" applyBorder="1" applyAlignment="1" applyProtection="1">
      <alignment vertical="center"/>
    </xf>
    <xf numFmtId="0" fontId="0" fillId="11" borderId="148" xfId="0" applyFill="1" applyBorder="1" applyAlignment="1">
      <alignment horizontal="center" vertical="center" wrapText="1"/>
    </xf>
    <xf numFmtId="44" fontId="0" fillId="25" borderId="134" xfId="1" applyFont="1" applyFill="1" applyBorder="1" applyAlignment="1" applyProtection="1">
      <alignment horizontal="center" vertical="center"/>
    </xf>
    <xf numFmtId="44" fontId="0" fillId="24" borderId="149" xfId="0" applyNumberFormat="1" applyFill="1" applyBorder="1" applyAlignment="1">
      <alignment horizontal="center" vertical="center"/>
    </xf>
    <xf numFmtId="44" fontId="64" fillId="25" borderId="146" xfId="0" applyNumberFormat="1" applyFont="1" applyFill="1" applyBorder="1" applyAlignment="1">
      <alignment horizontal="center" vertical="center"/>
    </xf>
    <xf numFmtId="44" fontId="0" fillId="25" borderId="146" xfId="1" applyFont="1" applyFill="1" applyBorder="1" applyAlignment="1" applyProtection="1">
      <alignment horizontal="center" vertical="center"/>
    </xf>
    <xf numFmtId="44" fontId="0" fillId="25" borderId="147" xfId="1" applyFont="1" applyFill="1" applyBorder="1" applyAlignment="1" applyProtection="1">
      <alignment horizontal="center" vertical="center"/>
    </xf>
    <xf numFmtId="0" fontId="0" fillId="0" borderId="0" xfId="0" applyFill="1"/>
    <xf numFmtId="3" fontId="53" fillId="0" borderId="36" xfId="0" applyNumberFormat="1" applyFont="1" applyFill="1" applyBorder="1" applyAlignment="1">
      <alignment vertical="center"/>
    </xf>
    <xf numFmtId="0" fontId="65" fillId="0" borderId="0" xfId="0" applyFont="1" applyFill="1"/>
    <xf numFmtId="0" fontId="65" fillId="0" borderId="0" xfId="0" applyFont="1"/>
    <xf numFmtId="0" fontId="67" fillId="23" borderId="0" xfId="0" applyFont="1" applyFill="1"/>
    <xf numFmtId="0" fontId="66" fillId="23" borderId="0" xfId="0" applyFont="1" applyFill="1"/>
    <xf numFmtId="0" fontId="66" fillId="23" borderId="0" xfId="0" applyFont="1" applyFill="1" applyAlignment="1">
      <alignment horizontal="center"/>
    </xf>
    <xf numFmtId="0" fontId="0" fillId="23" borderId="0" xfId="0" applyFill="1"/>
    <xf numFmtId="0" fontId="0" fillId="31" borderId="60" xfId="0" applyFill="1" applyBorder="1" applyProtection="1">
      <protection locked="0"/>
    </xf>
    <xf numFmtId="0" fontId="59" fillId="0" borderId="0" xfId="0" applyFont="1" applyProtection="1">
      <protection locked="0"/>
    </xf>
    <xf numFmtId="0" fontId="0" fillId="31" borderId="60" xfId="0" applyFill="1" applyBorder="1" applyAlignment="1" applyProtection="1">
      <alignment horizontal="center" vertical="center"/>
      <protection locked="0"/>
    </xf>
    <xf numFmtId="0" fontId="63" fillId="11" borderId="8" xfId="0" applyFont="1" applyFill="1" applyBorder="1" applyAlignment="1" applyProtection="1">
      <alignment horizontal="center" vertical="center" wrapText="1"/>
      <protection locked="0"/>
    </xf>
    <xf numFmtId="0" fontId="63" fillId="11" borderId="9" xfId="0" applyFont="1" applyFill="1" applyBorder="1" applyAlignment="1" applyProtection="1">
      <alignment horizontal="center" vertical="center" wrapText="1"/>
      <protection locked="0"/>
    </xf>
    <xf numFmtId="0" fontId="0" fillId="31" borderId="60" xfId="0" applyFill="1" applyBorder="1" applyAlignment="1" applyProtection="1">
      <alignment horizontal="center"/>
      <protection locked="0"/>
    </xf>
    <xf numFmtId="0" fontId="68" fillId="0" borderId="8" xfId="0" applyFont="1" applyBorder="1" applyAlignment="1" applyProtection="1">
      <alignment horizontal="center" vertical="center" wrapText="1"/>
      <protection locked="0"/>
    </xf>
    <xf numFmtId="0" fontId="69" fillId="0" borderId="9" xfId="0" applyFont="1" applyBorder="1" applyAlignment="1" applyProtection="1">
      <alignment vertical="center" wrapText="1"/>
      <protection locked="0"/>
    </xf>
    <xf numFmtId="0" fontId="70" fillId="0" borderId="0" xfId="0" applyFont="1" applyAlignment="1">
      <alignment vertical="center"/>
    </xf>
    <xf numFmtId="0" fontId="0" fillId="31" borderId="60" xfId="0" applyFill="1" applyBorder="1"/>
    <xf numFmtId="0" fontId="71" fillId="0" borderId="0" xfId="0" applyFont="1" applyAlignment="1">
      <alignment horizontal="right" vertical="center"/>
    </xf>
    <xf numFmtId="0" fontId="3" fillId="3" borderId="0" xfId="0" applyFont="1" applyFill="1" applyAlignment="1">
      <alignment horizontal="center" vertical="center"/>
    </xf>
    <xf numFmtId="0" fontId="72" fillId="0" borderId="0" xfId="0" applyFont="1"/>
    <xf numFmtId="0" fontId="73" fillId="0" borderId="0" xfId="0" applyFont="1" applyAlignment="1">
      <alignment horizontal="right" vertical="center"/>
    </xf>
    <xf numFmtId="0" fontId="3" fillId="3" borderId="150" xfId="0" applyFont="1" applyFill="1" applyBorder="1" applyAlignment="1">
      <alignment horizontal="center" vertical="center"/>
    </xf>
    <xf numFmtId="0" fontId="75" fillId="3" borderId="0" xfId="0" applyFont="1" applyFill="1" applyAlignment="1">
      <alignment horizontal="left" vertical="center" wrapText="1"/>
    </xf>
    <xf numFmtId="0" fontId="76" fillId="0" borderId="0" xfId="0" applyFont="1"/>
    <xf numFmtId="0" fontId="0" fillId="11" borderId="159" xfId="0" applyFill="1" applyBorder="1" applyAlignment="1">
      <alignment horizontal="justify" vertical="center" wrapText="1"/>
    </xf>
    <xf numFmtId="0" fontId="0" fillId="11" borderId="160" xfId="0" applyFill="1" applyBorder="1" applyAlignment="1">
      <alignment horizontal="center" vertical="center" wrapText="1"/>
    </xf>
    <xf numFmtId="3" fontId="78" fillId="0" borderId="161" xfId="0" applyNumberFormat="1" applyFont="1" applyBorder="1"/>
    <xf numFmtId="9" fontId="79" fillId="0" borderId="162" xfId="3" applyFont="1" applyFill="1" applyBorder="1" applyAlignment="1">
      <alignment horizontal="center"/>
    </xf>
    <xf numFmtId="166" fontId="0" fillId="0" borderId="163" xfId="4" applyNumberFormat="1" applyFont="1" applyFill="1" applyBorder="1"/>
    <xf numFmtId="9" fontId="79" fillId="0" borderId="164" xfId="3" applyFont="1" applyFill="1" applyBorder="1" applyAlignment="1">
      <alignment horizontal="center"/>
    </xf>
    <xf numFmtId="0" fontId="78" fillId="0" borderId="165" xfId="0" applyFont="1" applyBorder="1"/>
    <xf numFmtId="166" fontId="0" fillId="0" borderId="166" xfId="4" applyNumberFormat="1" applyFont="1" applyFill="1" applyBorder="1"/>
    <xf numFmtId="0" fontId="3" fillId="28" borderId="159" xfId="0" applyFont="1" applyFill="1" applyBorder="1" applyAlignment="1">
      <alignment vertical="center" wrapText="1"/>
    </xf>
    <xf numFmtId="0" fontId="3" fillId="28" borderId="160" xfId="0" applyFont="1" applyFill="1" applyBorder="1" applyAlignment="1">
      <alignment horizontal="center" vertical="center" wrapText="1"/>
    </xf>
    <xf numFmtId="166" fontId="0" fillId="32" borderId="166" xfId="4" applyNumberFormat="1" applyFont="1" applyFill="1" applyBorder="1"/>
    <xf numFmtId="9" fontId="79" fillId="28" borderId="168" xfId="3" applyFont="1" applyFill="1" applyBorder="1" applyAlignment="1">
      <alignment horizontal="center"/>
    </xf>
    <xf numFmtId="9" fontId="79" fillId="28" borderId="169" xfId="3" applyFont="1" applyFill="1" applyBorder="1" applyAlignment="1">
      <alignment horizontal="center"/>
    </xf>
    <xf numFmtId="0" fontId="0" fillId="11" borderId="159" xfId="0" applyFill="1" applyBorder="1" applyAlignment="1">
      <alignment vertical="center"/>
    </xf>
    <xf numFmtId="0" fontId="0" fillId="11" borderId="160" xfId="0" applyFill="1" applyBorder="1" applyAlignment="1">
      <alignment horizontal="center" vertical="center"/>
    </xf>
    <xf numFmtId="9" fontId="79" fillId="0" borderId="168" xfId="3" applyFont="1" applyFill="1" applyBorder="1" applyAlignment="1">
      <alignment horizontal="center"/>
    </xf>
    <xf numFmtId="9" fontId="79" fillId="0" borderId="169" xfId="3" applyFont="1" applyFill="1" applyBorder="1" applyAlignment="1">
      <alignment horizontal="center"/>
    </xf>
    <xf numFmtId="0" fontId="3" fillId="28" borderId="173" xfId="0" applyFont="1" applyFill="1" applyBorder="1" applyAlignment="1">
      <alignment vertical="center" wrapText="1"/>
    </xf>
    <xf numFmtId="0" fontId="3" fillId="28" borderId="174" xfId="0" applyFont="1" applyFill="1" applyBorder="1" applyAlignment="1">
      <alignment horizontal="center" vertical="center" wrapText="1"/>
    </xf>
    <xf numFmtId="166" fontId="0" fillId="32" borderId="158" xfId="4" applyNumberFormat="1" applyFont="1" applyFill="1" applyBorder="1"/>
    <xf numFmtId="0" fontId="3" fillId="33" borderId="167" xfId="0" applyFont="1" applyFill="1" applyBorder="1" applyAlignment="1">
      <alignment vertical="center"/>
    </xf>
    <xf numFmtId="0" fontId="3" fillId="33" borderId="175" xfId="0" applyFont="1" applyFill="1" applyBorder="1" applyAlignment="1">
      <alignment vertical="center"/>
    </xf>
    <xf numFmtId="0" fontId="3" fillId="33" borderId="175" xfId="0" applyFont="1" applyFill="1" applyBorder="1" applyAlignment="1">
      <alignment horizontal="center" vertical="center" wrapText="1"/>
    </xf>
    <xf numFmtId="166" fontId="0" fillId="34" borderId="176" xfId="4" applyNumberFormat="1" applyFont="1" applyFill="1" applyBorder="1"/>
    <xf numFmtId="9" fontId="79" fillId="33" borderId="177" xfId="3" applyFont="1" applyFill="1" applyBorder="1" applyAlignment="1">
      <alignment horizontal="center"/>
    </xf>
    <xf numFmtId="9" fontId="79" fillId="33" borderId="178" xfId="3" applyFont="1" applyFill="1" applyBorder="1" applyAlignment="1">
      <alignment horizontal="center"/>
    </xf>
    <xf numFmtId="166" fontId="0" fillId="0" borderId="0" xfId="4" applyNumberFormat="1" applyFont="1" applyBorder="1"/>
    <xf numFmtId="9" fontId="79" fillId="0" borderId="0" xfId="3" applyFont="1" applyBorder="1" applyAlignment="1">
      <alignment horizontal="center"/>
    </xf>
    <xf numFmtId="44" fontId="80" fillId="3" borderId="0" xfId="1" applyFont="1" applyFill="1" applyBorder="1" applyAlignment="1">
      <alignment horizontal="left" vertical="center"/>
    </xf>
    <xf numFmtId="166" fontId="76" fillId="0" borderId="0" xfId="4" applyNumberFormat="1" applyFont="1" applyBorder="1" applyAlignment="1">
      <alignment horizontal="center"/>
    </xf>
    <xf numFmtId="9" fontId="81" fillId="0" borderId="0" xfId="3" applyFont="1" applyBorder="1" applyAlignment="1">
      <alignment horizontal="center"/>
    </xf>
    <xf numFmtId="166" fontId="76" fillId="0" borderId="0" xfId="4" applyNumberFormat="1" applyFont="1" applyFill="1" applyBorder="1" applyAlignment="1">
      <alignment horizontal="center"/>
    </xf>
    <xf numFmtId="0" fontId="82" fillId="3" borderId="0" xfId="0" applyFont="1" applyFill="1" applyAlignment="1">
      <alignment horizontal="left" vertical="center"/>
    </xf>
    <xf numFmtId="0" fontId="0" fillId="11" borderId="179" xfId="0" applyFill="1" applyBorder="1"/>
    <xf numFmtId="166" fontId="0" fillId="0" borderId="180" xfId="4" applyNumberFormat="1" applyFont="1" applyFill="1" applyBorder="1"/>
    <xf numFmtId="9" fontId="79" fillId="0" borderId="181" xfId="3" applyFont="1" applyFill="1" applyBorder="1" applyAlignment="1">
      <alignment horizontal="center"/>
    </xf>
    <xf numFmtId="9" fontId="79" fillId="0" borderId="182" xfId="3" applyFont="1" applyFill="1" applyBorder="1" applyAlignment="1">
      <alignment horizontal="center"/>
    </xf>
    <xf numFmtId="166" fontId="79" fillId="0" borderId="28" xfId="3" applyNumberFormat="1" applyFont="1" applyFill="1" applyBorder="1" applyAlignment="1">
      <alignment horizontal="center"/>
    </xf>
    <xf numFmtId="9" fontId="79" fillId="0" borderId="0" xfId="3" applyFont="1" applyFill="1" applyBorder="1" applyAlignment="1">
      <alignment horizontal="center"/>
    </xf>
    <xf numFmtId="166" fontId="79" fillId="0" borderId="0" xfId="3" applyNumberFormat="1" applyFont="1" applyFill="1" applyBorder="1" applyAlignment="1">
      <alignment horizontal="center"/>
    </xf>
    <xf numFmtId="9" fontId="79" fillId="0" borderId="60" xfId="3" applyFont="1" applyFill="1" applyBorder="1" applyAlignment="1">
      <alignment horizontal="center"/>
    </xf>
    <xf numFmtId="166" fontId="0" fillId="0" borderId="183" xfId="4" applyNumberFormat="1" applyFont="1" applyFill="1" applyBorder="1"/>
    <xf numFmtId="9" fontId="79" fillId="0" borderId="184" xfId="3" applyFont="1" applyFill="1" applyBorder="1" applyAlignment="1">
      <alignment horizontal="center"/>
    </xf>
    <xf numFmtId="9" fontId="79" fillId="0" borderId="185" xfId="3" applyFont="1" applyFill="1" applyBorder="1" applyAlignment="1">
      <alignment horizontal="center"/>
    </xf>
    <xf numFmtId="0" fontId="3" fillId="28" borderId="167" xfId="0" applyFont="1" applyFill="1" applyBorder="1" applyAlignment="1">
      <alignment vertical="center"/>
    </xf>
    <xf numFmtId="0" fontId="3" fillId="28" borderId="175" xfId="0" applyFont="1" applyFill="1" applyBorder="1" applyAlignment="1">
      <alignment vertical="center"/>
    </xf>
    <xf numFmtId="0" fontId="3" fillId="28" borderId="175" xfId="0" applyFont="1" applyFill="1" applyBorder="1" applyAlignment="1">
      <alignment horizontal="center" vertical="center" wrapText="1"/>
    </xf>
    <xf numFmtId="166" fontId="0" fillId="32" borderId="176" xfId="4" applyNumberFormat="1" applyFont="1" applyFill="1" applyBorder="1"/>
    <xf numFmtId="9" fontId="79" fillId="28" borderId="177" xfId="3" applyFont="1" applyFill="1" applyBorder="1" applyAlignment="1">
      <alignment horizontal="center"/>
    </xf>
    <xf numFmtId="9" fontId="79" fillId="28" borderId="178" xfId="3" applyFont="1" applyFill="1" applyBorder="1" applyAlignment="1">
      <alignment horizontal="center"/>
    </xf>
    <xf numFmtId="166" fontId="0" fillId="32" borderId="186" xfId="4" applyNumberFormat="1" applyFont="1" applyFill="1" applyBorder="1"/>
    <xf numFmtId="9" fontId="79" fillId="28" borderId="187" xfId="3" applyFont="1" applyFill="1" applyBorder="1" applyAlignment="1">
      <alignment horizontal="center"/>
    </xf>
    <xf numFmtId="9" fontId="79" fillId="28" borderId="188" xfId="3" applyFont="1" applyFill="1" applyBorder="1" applyAlignment="1">
      <alignment horizontal="center"/>
    </xf>
    <xf numFmtId="0" fontId="84" fillId="0" borderId="0" xfId="0" applyFont="1"/>
    <xf numFmtId="166" fontId="0" fillId="0" borderId="0" xfId="4" applyNumberFormat="1" applyFont="1" applyFill="1" applyBorder="1"/>
    <xf numFmtId="0" fontId="85" fillId="3" borderId="0" xfId="0" applyFont="1" applyFill="1" applyAlignment="1">
      <alignment horizontal="left" vertical="center"/>
    </xf>
    <xf numFmtId="0" fontId="80" fillId="0" borderId="0" xfId="0" applyFont="1"/>
    <xf numFmtId="9" fontId="86" fillId="11" borderId="0" xfId="3" applyFont="1" applyFill="1" applyBorder="1" applyAlignment="1">
      <alignment horizontal="center"/>
    </xf>
    <xf numFmtId="166" fontId="0" fillId="0" borderId="0" xfId="4" applyNumberFormat="1" applyFont="1"/>
    <xf numFmtId="0" fontId="3" fillId="0" borderId="0" xfId="0" applyFont="1"/>
    <xf numFmtId="0" fontId="0" fillId="0" borderId="0" xfId="0" applyAlignment="1">
      <alignment wrapText="1"/>
    </xf>
    <xf numFmtId="0" fontId="76" fillId="0" borderId="0" xfId="0" applyFont="1" applyAlignment="1">
      <alignment wrapText="1"/>
    </xf>
    <xf numFmtId="166" fontId="0" fillId="0" borderId="163" xfId="4" applyNumberFormat="1" applyFont="1" applyFill="1" applyBorder="1" applyAlignment="1">
      <alignment wrapText="1"/>
    </xf>
    <xf numFmtId="9" fontId="79" fillId="0" borderId="162" xfId="3" applyFont="1" applyFill="1" applyBorder="1" applyAlignment="1">
      <alignment horizontal="center" wrapText="1"/>
    </xf>
    <xf numFmtId="9" fontId="0" fillId="0" borderId="0" xfId="0" applyNumberFormat="1" applyAlignment="1">
      <alignment horizontal="center"/>
    </xf>
    <xf numFmtId="0" fontId="0" fillId="0" borderId="0" xfId="0" quotePrefix="1"/>
    <xf numFmtId="166" fontId="0" fillId="0" borderId="166" xfId="4" applyNumberFormat="1" applyFont="1" applyFill="1" applyBorder="1" applyAlignment="1">
      <alignment wrapText="1"/>
    </xf>
    <xf numFmtId="166" fontId="0" fillId="32" borderId="166" xfId="4" applyNumberFormat="1" applyFont="1" applyFill="1" applyBorder="1" applyAlignment="1">
      <alignment wrapText="1"/>
    </xf>
    <xf numFmtId="9" fontId="79" fillId="28" borderId="168" xfId="3" applyFont="1" applyFill="1" applyBorder="1" applyAlignment="1">
      <alignment horizontal="center" wrapText="1"/>
    </xf>
    <xf numFmtId="0" fontId="0" fillId="11" borderId="159" xfId="0" applyFill="1" applyBorder="1" applyAlignment="1">
      <alignment vertical="center" wrapText="1"/>
    </xf>
    <xf numFmtId="9" fontId="79" fillId="0" borderId="168" xfId="3" applyFont="1" applyFill="1" applyBorder="1" applyAlignment="1">
      <alignment horizontal="center" wrapText="1"/>
    </xf>
    <xf numFmtId="166" fontId="0" fillId="32" borderId="158" xfId="4" applyNumberFormat="1" applyFont="1" applyFill="1" applyBorder="1" applyAlignment="1">
      <alignment wrapText="1"/>
    </xf>
    <xf numFmtId="0" fontId="3" fillId="11" borderId="28" xfId="0" applyFont="1" applyFill="1" applyBorder="1" applyAlignment="1">
      <alignment horizontal="left" vertical="center" wrapText="1"/>
    </xf>
    <xf numFmtId="0" fontId="3" fillId="11" borderId="0" xfId="0" applyFont="1" applyFill="1" applyAlignment="1">
      <alignment vertical="center" wrapText="1"/>
    </xf>
    <xf numFmtId="0" fontId="3" fillId="11" borderId="0" xfId="0" applyFont="1" applyFill="1" applyAlignment="1">
      <alignment horizontal="center" vertical="center" wrapText="1"/>
    </xf>
    <xf numFmtId="9" fontId="0" fillId="0" borderId="0" xfId="3" applyFont="1" applyAlignment="1">
      <alignment horizontal="center"/>
    </xf>
    <xf numFmtId="166" fontId="0" fillId="0" borderId="192" xfId="4" applyNumberFormat="1" applyFont="1" applyFill="1" applyBorder="1"/>
    <xf numFmtId="166" fontId="0" fillId="32" borderId="194" xfId="4" applyNumberFormat="1" applyFont="1" applyFill="1" applyBorder="1"/>
    <xf numFmtId="0" fontId="87" fillId="23" borderId="0" xfId="0" applyFont="1" applyFill="1" applyAlignment="1" applyProtection="1">
      <alignment vertical="center"/>
      <protection locked="0"/>
    </xf>
    <xf numFmtId="0" fontId="67" fillId="23" borderId="0" xfId="0" applyFont="1" applyFill="1" applyAlignment="1" applyProtection="1">
      <alignment vertical="center"/>
      <protection locked="0"/>
    </xf>
    <xf numFmtId="0" fontId="67" fillId="23" borderId="0" xfId="0" applyFont="1" applyFill="1" applyAlignment="1" applyProtection="1">
      <alignment horizontal="center" vertical="center"/>
      <protection locked="0"/>
    </xf>
    <xf numFmtId="0" fontId="66" fillId="23" borderId="0" xfId="0" applyFont="1" applyFill="1" applyAlignment="1" applyProtection="1">
      <alignment vertical="center"/>
      <protection locked="0"/>
    </xf>
    <xf numFmtId="0" fontId="66" fillId="23" borderId="0" xfId="0" applyFont="1" applyFill="1" applyAlignment="1" applyProtection="1">
      <alignment horizontal="center" vertical="center"/>
      <protection locked="0"/>
    </xf>
    <xf numFmtId="0" fontId="0" fillId="23" borderId="0" xfId="0" applyFill="1" applyAlignment="1" applyProtection="1">
      <alignment horizontal="center" vertical="center"/>
      <protection locked="0"/>
    </xf>
    <xf numFmtId="0" fontId="3" fillId="0" borderId="0" xfId="0" applyFont="1" applyAlignment="1" applyProtection="1">
      <alignment horizontal="center"/>
      <protection locked="0"/>
    </xf>
    <xf numFmtId="0" fontId="0" fillId="3" borderId="0" xfId="0" applyFill="1" applyAlignment="1" applyProtection="1">
      <alignment horizontal="center"/>
      <protection locked="0"/>
    </xf>
    <xf numFmtId="0" fontId="3" fillId="3" borderId="26" xfId="0" applyFont="1" applyFill="1" applyBorder="1" applyAlignment="1">
      <alignment horizontal="center" vertical="center"/>
    </xf>
    <xf numFmtId="0" fontId="88" fillId="0" borderId="175" xfId="0" applyFont="1" applyBorder="1" applyAlignment="1">
      <alignment vertical="center"/>
    </xf>
    <xf numFmtId="0" fontId="3" fillId="11" borderId="150" xfId="0" applyFont="1" applyFill="1" applyBorder="1" applyAlignment="1">
      <alignment horizontal="center" vertical="center"/>
    </xf>
    <xf numFmtId="0" fontId="3" fillId="11" borderId="0" xfId="0" applyFont="1" applyFill="1" applyAlignment="1">
      <alignment horizontal="center" vertical="center"/>
    </xf>
    <xf numFmtId="0" fontId="3" fillId="0" borderId="0" xfId="0" applyFont="1" applyAlignment="1" applyProtection="1">
      <alignment horizontal="center" vertical="center"/>
      <protection locked="0"/>
    </xf>
    <xf numFmtId="167" fontId="3" fillId="11" borderId="197" xfId="0" applyNumberFormat="1" applyFont="1" applyFill="1" applyBorder="1" applyAlignment="1">
      <alignment vertical="center"/>
    </xf>
    <xf numFmtId="167" fontId="0" fillId="3" borderId="0" xfId="0" applyNumberFormat="1" applyFill="1" applyAlignment="1" applyProtection="1">
      <alignment vertical="center"/>
      <protection locked="0"/>
    </xf>
    <xf numFmtId="0" fontId="0" fillId="3" borderId="0" xfId="0" applyFill="1" applyAlignment="1" applyProtection="1">
      <alignment vertical="center"/>
      <protection locked="0"/>
    </xf>
    <xf numFmtId="167" fontId="3" fillId="28" borderId="197" xfId="0" applyNumberFormat="1" applyFont="1" applyFill="1" applyBorder="1" applyAlignment="1">
      <alignment vertical="center"/>
    </xf>
    <xf numFmtId="164" fontId="3" fillId="35" borderId="197" xfId="0" applyNumberFormat="1" applyFont="1" applyFill="1" applyBorder="1" applyAlignment="1">
      <alignment vertical="center"/>
    </xf>
    <xf numFmtId="168" fontId="3" fillId="28" borderId="197" xfId="1" applyNumberFormat="1" applyFont="1" applyFill="1" applyBorder="1" applyAlignment="1" applyProtection="1">
      <alignment vertical="center"/>
    </xf>
    <xf numFmtId="168" fontId="90" fillId="28" borderId="197" xfId="1" applyNumberFormat="1" applyFont="1" applyFill="1" applyBorder="1" applyAlignment="1" applyProtection="1">
      <alignment horizontal="right" vertical="center"/>
    </xf>
    <xf numFmtId="165" fontId="3" fillId="28" borderId="197" xfId="1" applyNumberFormat="1" applyFont="1" applyFill="1" applyBorder="1" applyAlignment="1" applyProtection="1">
      <alignment vertical="center"/>
    </xf>
    <xf numFmtId="164" fontId="0" fillId="3" borderId="0" xfId="0" applyNumberFormat="1" applyFill="1" applyAlignment="1" applyProtection="1">
      <alignment vertical="center"/>
      <protection locked="0"/>
    </xf>
    <xf numFmtId="164" fontId="3" fillId="37" borderId="197" xfId="0" applyNumberFormat="1" applyFont="1" applyFill="1" applyBorder="1" applyAlignment="1">
      <alignment vertical="center"/>
    </xf>
    <xf numFmtId="165" fontId="3" fillId="36" borderId="197" xfId="1" applyNumberFormat="1" applyFont="1" applyFill="1" applyBorder="1" applyAlignment="1" applyProtection="1">
      <alignment vertical="center"/>
    </xf>
    <xf numFmtId="164" fontId="3" fillId="38" borderId="197" xfId="0" applyNumberFormat="1" applyFont="1" applyFill="1" applyBorder="1" applyAlignment="1">
      <alignment vertical="center"/>
    </xf>
    <xf numFmtId="165" fontId="3" fillId="5" borderId="197" xfId="1" applyNumberFormat="1" applyFont="1" applyFill="1" applyBorder="1" applyAlignment="1" applyProtection="1">
      <alignment vertical="center"/>
    </xf>
    <xf numFmtId="167" fontId="3" fillId="5" borderId="197" xfId="0" applyNumberFormat="1" applyFont="1" applyFill="1" applyBorder="1" applyAlignment="1">
      <alignment vertical="center"/>
    </xf>
    <xf numFmtId="164" fontId="3" fillId="39" borderId="197" xfId="0" applyNumberFormat="1" applyFont="1" applyFill="1" applyBorder="1" applyAlignment="1">
      <alignment vertical="center"/>
    </xf>
    <xf numFmtId="165" fontId="3" fillId="10" borderId="197" xfId="1" applyNumberFormat="1" applyFont="1" applyFill="1" applyBorder="1" applyAlignment="1" applyProtection="1">
      <alignment vertical="center"/>
    </xf>
    <xf numFmtId="164" fontId="0" fillId="0" borderId="0" xfId="0" applyNumberFormat="1" applyAlignment="1" applyProtection="1">
      <alignment vertical="center"/>
      <protection locked="0"/>
    </xf>
    <xf numFmtId="0" fontId="75" fillId="3" borderId="0" xfId="0" applyFont="1" applyFill="1" applyAlignment="1">
      <alignment horizontal="center" vertical="center" wrapText="1"/>
    </xf>
    <xf numFmtId="0" fontId="91" fillId="40" borderId="200" xfId="0" applyFont="1" applyFill="1" applyBorder="1" applyAlignment="1">
      <alignment horizontal="center" vertical="center" wrapText="1"/>
    </xf>
    <xf numFmtId="0" fontId="91" fillId="40" borderId="201" xfId="0" applyFont="1" applyFill="1" applyBorder="1" applyAlignment="1">
      <alignment horizontal="center" vertical="center" wrapText="1"/>
    </xf>
    <xf numFmtId="0" fontId="91" fillId="40" borderId="205" xfId="0" applyFont="1" applyFill="1" applyBorder="1" applyAlignment="1">
      <alignment horizontal="center" vertical="center" wrapText="1"/>
    </xf>
    <xf numFmtId="0" fontId="91" fillId="40" borderId="206" xfId="0" applyFont="1" applyFill="1" applyBorder="1" applyAlignment="1">
      <alignment horizontal="center" vertical="center" wrapText="1"/>
    </xf>
    <xf numFmtId="0" fontId="96" fillId="20" borderId="209" xfId="0" applyFont="1" applyFill="1" applyBorder="1" applyAlignment="1">
      <alignment horizontal="center" vertical="center" wrapText="1"/>
    </xf>
    <xf numFmtId="0" fontId="96" fillId="0" borderId="209" xfId="0" applyFont="1" applyBorder="1" applyAlignment="1">
      <alignment horizontal="center" vertical="center" wrapText="1"/>
    </xf>
    <xf numFmtId="0" fontId="96" fillId="20" borderId="9" xfId="0" applyFont="1" applyFill="1" applyBorder="1" applyAlignment="1">
      <alignment horizontal="center" vertical="center" wrapText="1"/>
    </xf>
    <xf numFmtId="0" fontId="96" fillId="20" borderId="4" xfId="0" applyFont="1" applyFill="1" applyBorder="1" applyAlignment="1">
      <alignment horizontal="center" vertical="center" wrapText="1"/>
    </xf>
    <xf numFmtId="0" fontId="96" fillId="41" borderId="209" xfId="0" applyFont="1" applyFill="1" applyBorder="1" applyAlignment="1">
      <alignment horizontal="center" vertical="center" wrapText="1"/>
    </xf>
    <xf numFmtId="41" fontId="3" fillId="24" borderId="141" xfId="0" applyNumberFormat="1" applyFont="1" applyFill="1" applyBorder="1" applyAlignment="1">
      <alignment horizontal="center" vertical="center"/>
    </xf>
    <xf numFmtId="0" fontId="10" fillId="0" borderId="0" xfId="0" applyFont="1"/>
    <xf numFmtId="0" fontId="45" fillId="0" borderId="0" xfId="0" applyFont="1"/>
    <xf numFmtId="0" fontId="26" fillId="0" borderId="0" xfId="0" applyFont="1"/>
    <xf numFmtId="167" fontId="3" fillId="43" borderId="197" xfId="0" applyNumberFormat="1" applyFont="1" applyFill="1" applyBorder="1" applyAlignment="1">
      <alignment vertical="center"/>
    </xf>
    <xf numFmtId="0" fontId="96" fillId="20" borderId="43" xfId="0" applyFont="1" applyFill="1" applyBorder="1" applyAlignment="1">
      <alignment horizontal="center" vertical="center" wrapText="1"/>
    </xf>
    <xf numFmtId="0" fontId="29" fillId="4" borderId="20"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protection locked="0"/>
    </xf>
    <xf numFmtId="0" fontId="9" fillId="2" borderId="0" xfId="0" applyFont="1" applyFill="1" applyAlignment="1" applyProtection="1">
      <alignment horizontal="center" vertical="center" wrapText="1"/>
      <protection locked="0"/>
    </xf>
    <xf numFmtId="0" fontId="14" fillId="4" borderId="0" xfId="0" applyFont="1" applyFill="1" applyAlignment="1" applyProtection="1">
      <alignment horizontal="left" vertical="center" wrapText="1"/>
      <protection locked="0"/>
    </xf>
    <xf numFmtId="0" fontId="15" fillId="3" borderId="0" xfId="0" applyFont="1" applyFill="1" applyAlignment="1" applyProtection="1">
      <alignment horizontal="left"/>
      <protection locked="0"/>
    </xf>
    <xf numFmtId="0" fontId="4" fillId="0" borderId="209" xfId="2" applyBorder="1" applyAlignment="1">
      <alignment horizontal="center" vertical="center"/>
    </xf>
    <xf numFmtId="0" fontId="4" fillId="0" borderId="210" xfId="2" applyBorder="1" applyAlignment="1">
      <alignment horizontal="center" vertical="center"/>
    </xf>
    <xf numFmtId="0" fontId="4" fillId="41" borderId="210" xfId="2" applyFill="1" applyBorder="1" applyAlignment="1">
      <alignment horizontal="center" vertical="center"/>
    </xf>
    <xf numFmtId="0" fontId="4" fillId="24" borderId="114" xfId="2" applyFill="1" applyBorder="1" applyAlignment="1">
      <alignment horizontal="center" vertical="center" wrapText="1"/>
    </xf>
    <xf numFmtId="41" fontId="57" fillId="24" borderId="114" xfId="0" applyNumberFormat="1" applyFont="1" applyFill="1" applyBorder="1" applyAlignment="1">
      <alignment horizontal="center" vertical="center" wrapText="1"/>
    </xf>
    <xf numFmtId="41" fontId="58" fillId="25" borderId="114" xfId="0" applyNumberFormat="1" applyFont="1" applyFill="1" applyBorder="1" applyAlignment="1">
      <alignment horizontal="center" vertical="center" wrapText="1"/>
    </xf>
    <xf numFmtId="41" fontId="3" fillId="24" borderId="143" xfId="0" applyNumberFormat="1" applyFont="1" applyFill="1" applyBorder="1" applyAlignment="1">
      <alignment horizontal="center" vertical="center"/>
    </xf>
    <xf numFmtId="41" fontId="57" fillId="24" borderId="144" xfId="0" applyNumberFormat="1" applyFont="1" applyFill="1" applyBorder="1" applyAlignment="1">
      <alignment horizontal="center" vertical="center" wrapText="1"/>
    </xf>
    <xf numFmtId="41" fontId="58" fillId="25" borderId="144" xfId="0" applyNumberFormat="1" applyFont="1" applyFill="1" applyBorder="1" applyAlignment="1">
      <alignment horizontal="center" vertical="center" wrapText="1"/>
    </xf>
    <xf numFmtId="41" fontId="3" fillId="24" borderId="113" xfId="0" applyNumberFormat="1" applyFont="1" applyFill="1" applyBorder="1" applyAlignment="1">
      <alignment horizontal="center" vertical="center"/>
    </xf>
    <xf numFmtId="41" fontId="4" fillId="24" borderId="114" xfId="2" applyNumberFormat="1" applyFill="1" applyBorder="1" applyAlignment="1">
      <alignment horizontal="center" vertical="center" wrapText="1"/>
    </xf>
    <xf numFmtId="41" fontId="4" fillId="24" borderId="144" xfId="2" applyNumberFormat="1" applyFill="1" applyBorder="1" applyAlignment="1">
      <alignment horizontal="center" vertical="center" wrapText="1"/>
    </xf>
    <xf numFmtId="0" fontId="0" fillId="0" borderId="0" xfId="0" applyBorder="1"/>
    <xf numFmtId="0" fontId="99" fillId="31" borderId="0" xfId="0" applyFont="1" applyFill="1" applyAlignment="1">
      <alignment horizontal="center" vertical="center"/>
    </xf>
    <xf numFmtId="0" fontId="100" fillId="0" borderId="35" xfId="0" applyFont="1" applyBorder="1" applyAlignment="1">
      <alignment horizontal="left" vertical="top" wrapText="1"/>
    </xf>
    <xf numFmtId="0" fontId="100" fillId="0" borderId="36" xfId="0" applyFont="1" applyBorder="1" applyAlignment="1">
      <alignment horizontal="left" vertical="top" wrapText="1"/>
    </xf>
    <xf numFmtId="0" fontId="100" fillId="0" borderId="37" xfId="0" applyFont="1" applyBorder="1" applyAlignment="1">
      <alignment horizontal="left" vertical="top" wrapText="1"/>
    </xf>
    <xf numFmtId="0" fontId="100" fillId="0" borderId="12" xfId="0" applyFont="1" applyBorder="1" applyAlignment="1">
      <alignment horizontal="left" vertical="top" wrapText="1"/>
    </xf>
    <xf numFmtId="0" fontId="100" fillId="0" borderId="0" xfId="0" applyFont="1" applyBorder="1" applyAlignment="1">
      <alignment horizontal="left" vertical="top" wrapText="1"/>
    </xf>
    <xf numFmtId="0" fontId="100" fillId="0" borderId="62" xfId="0" applyFont="1" applyBorder="1" applyAlignment="1">
      <alignment horizontal="left" vertical="top" wrapText="1"/>
    </xf>
    <xf numFmtId="0" fontId="100" fillId="0" borderId="101" xfId="0" applyFont="1" applyBorder="1" applyAlignment="1">
      <alignment horizontal="left" vertical="top" wrapText="1"/>
    </xf>
    <xf numFmtId="0" fontId="100" fillId="0" borderId="213" xfId="0" applyFont="1" applyBorder="1" applyAlignment="1">
      <alignment horizontal="left" vertical="top" wrapText="1"/>
    </xf>
    <xf numFmtId="0" fontId="100" fillId="0" borderId="214" xfId="0" applyFont="1" applyBorder="1" applyAlignment="1">
      <alignment horizontal="left" vertical="top" wrapText="1"/>
    </xf>
    <xf numFmtId="166" fontId="0" fillId="0" borderId="180" xfId="4" applyNumberFormat="1" applyFont="1" applyFill="1" applyBorder="1" applyAlignment="1"/>
    <xf numFmtId="166" fontId="0" fillId="0" borderId="191" xfId="4" applyNumberFormat="1" applyFont="1" applyFill="1" applyBorder="1" applyAlignment="1"/>
    <xf numFmtId="166" fontId="0" fillId="0" borderId="192" xfId="4" applyNumberFormat="1" applyFont="1" applyFill="1" applyBorder="1" applyAlignment="1"/>
    <xf numFmtId="166" fontId="0" fillId="0" borderId="193" xfId="4" applyNumberFormat="1" applyFont="1" applyFill="1" applyBorder="1" applyAlignment="1"/>
    <xf numFmtId="166" fontId="0" fillId="32" borderId="194" xfId="4" applyNumberFormat="1" applyFont="1" applyFill="1" applyBorder="1" applyAlignment="1"/>
    <xf numFmtId="166" fontId="0" fillId="32" borderId="195" xfId="4" applyNumberFormat="1" applyFont="1" applyFill="1" applyBorder="1" applyAlignment="1"/>
    <xf numFmtId="0" fontId="77" fillId="28" borderId="45" xfId="0" applyFont="1" applyFill="1" applyBorder="1" applyAlignment="1">
      <alignment horizontal="center" vertical="center"/>
    </xf>
    <xf numFmtId="0" fontId="77" fillId="28" borderId="157" xfId="0" applyFont="1" applyFill="1" applyBorder="1" applyAlignment="1">
      <alignment horizontal="center" vertical="center"/>
    </xf>
    <xf numFmtId="0" fontId="3" fillId="28" borderId="189" xfId="0" applyFont="1" applyFill="1" applyBorder="1" applyAlignment="1">
      <alignment horizontal="center" vertical="center" wrapText="1"/>
    </xf>
    <xf numFmtId="0" fontId="3" fillId="28" borderId="180" xfId="0" applyFont="1" applyFill="1" applyBorder="1" applyAlignment="1">
      <alignment horizontal="center" vertical="center" wrapText="1"/>
    </xf>
    <xf numFmtId="0" fontId="3" fillId="28" borderId="40" xfId="0" applyFont="1" applyFill="1" applyBorder="1" applyAlignment="1">
      <alignment horizontal="center" vertical="center" wrapText="1"/>
    </xf>
    <xf numFmtId="0" fontId="3" fillId="28" borderId="155" xfId="0" applyFont="1" applyFill="1" applyBorder="1" applyAlignment="1">
      <alignment horizontal="center" vertical="center" wrapText="1"/>
    </xf>
    <xf numFmtId="0" fontId="77" fillId="28" borderId="151" xfId="0" applyFont="1" applyFill="1" applyBorder="1" applyAlignment="1">
      <alignment horizontal="center" vertical="center" wrapText="1"/>
    </xf>
    <xf numFmtId="0" fontId="77" fillId="28" borderId="156" xfId="0" applyFont="1" applyFill="1" applyBorder="1" applyAlignment="1">
      <alignment horizontal="center" vertical="center" wrapText="1"/>
    </xf>
    <xf numFmtId="0" fontId="63" fillId="28" borderId="152" xfId="0" applyFont="1" applyFill="1" applyBorder="1" applyAlignment="1">
      <alignment horizontal="center" vertical="top" wrapText="1"/>
    </xf>
    <xf numFmtId="0" fontId="63" fillId="28" borderId="153" xfId="0" applyFont="1" applyFill="1" applyBorder="1" applyAlignment="1">
      <alignment horizontal="center" vertical="top" wrapText="1"/>
    </xf>
    <xf numFmtId="0" fontId="63" fillId="28" borderId="154" xfId="0" applyFont="1" applyFill="1" applyBorder="1" applyAlignment="1">
      <alignment horizontal="center" vertical="top" wrapText="1"/>
    </xf>
    <xf numFmtId="0" fontId="3" fillId="11" borderId="158" xfId="0" applyFont="1" applyFill="1" applyBorder="1" applyAlignment="1">
      <alignment horizontal="left" vertical="center" wrapText="1"/>
    </xf>
    <xf numFmtId="0" fontId="3" fillId="11" borderId="28" xfId="0" applyFont="1" applyFill="1" applyBorder="1" applyAlignment="1">
      <alignment horizontal="left" vertical="center" wrapText="1"/>
    </xf>
    <xf numFmtId="0" fontId="3" fillId="11" borderId="167" xfId="0" applyFont="1" applyFill="1" applyBorder="1" applyAlignment="1">
      <alignment horizontal="left" vertical="center" wrapText="1"/>
    </xf>
    <xf numFmtId="0" fontId="0" fillId="11" borderId="159" xfId="0" applyFill="1" applyBorder="1" applyAlignment="1">
      <alignment horizontal="left" vertical="center"/>
    </xf>
    <xf numFmtId="0" fontId="0" fillId="11" borderId="160" xfId="0" applyFill="1" applyBorder="1" applyAlignment="1">
      <alignment horizontal="left" vertical="center"/>
    </xf>
    <xf numFmtId="0" fontId="3" fillId="11" borderId="170" xfId="0" applyFont="1" applyFill="1" applyBorder="1" applyAlignment="1">
      <alignment horizontal="left" vertical="center" wrapText="1"/>
    </xf>
    <xf numFmtId="0" fontId="3" fillId="11" borderId="171" xfId="0" applyFont="1" applyFill="1" applyBorder="1" applyAlignment="1">
      <alignment horizontal="left" vertical="center" wrapText="1"/>
    </xf>
    <xf numFmtId="0" fontId="3" fillId="11" borderId="172" xfId="0" applyFont="1" applyFill="1" applyBorder="1" applyAlignment="1">
      <alignment horizontal="left" vertical="center" wrapText="1"/>
    </xf>
    <xf numFmtId="0" fontId="3" fillId="28" borderId="4" xfId="0" applyFont="1" applyFill="1" applyBorder="1" applyAlignment="1">
      <alignment horizontal="center" vertical="center"/>
    </xf>
    <xf numFmtId="0" fontId="3" fillId="28" borderId="8" xfId="0" applyFont="1" applyFill="1" applyBorder="1" applyAlignment="1">
      <alignment horizontal="center" vertical="center"/>
    </xf>
    <xf numFmtId="0" fontId="3" fillId="28" borderId="190" xfId="0" applyFont="1" applyFill="1" applyBorder="1" applyAlignment="1">
      <alignment horizontal="center" vertical="center" wrapText="1"/>
    </xf>
    <xf numFmtId="0" fontId="3" fillId="28" borderId="191" xfId="0" applyFont="1" applyFill="1" applyBorder="1" applyAlignment="1">
      <alignment horizontal="center" vertical="center" wrapText="1"/>
    </xf>
    <xf numFmtId="0" fontId="77" fillId="28" borderId="151" xfId="0" applyFont="1" applyFill="1" applyBorder="1" applyAlignment="1">
      <alignment horizontal="center" vertical="center"/>
    </xf>
    <xf numFmtId="0" fontId="77" fillId="28" borderId="156" xfId="0" applyFont="1" applyFill="1" applyBorder="1" applyAlignment="1">
      <alignment horizontal="center" vertical="center"/>
    </xf>
    <xf numFmtId="0" fontId="3" fillId="28" borderId="166" xfId="0" applyFont="1" applyFill="1" applyBorder="1" applyAlignment="1">
      <alignment horizontal="left" vertical="center" wrapText="1"/>
    </xf>
    <xf numFmtId="0" fontId="3" fillId="28" borderId="179" xfId="0" applyFont="1" applyFill="1" applyBorder="1" applyAlignment="1">
      <alignment horizontal="left" vertical="center" wrapText="1"/>
    </xf>
    <xf numFmtId="0" fontId="3" fillId="28" borderId="160" xfId="0" applyFont="1" applyFill="1" applyBorder="1" applyAlignment="1">
      <alignment horizontal="left" vertical="center" wrapText="1"/>
    </xf>
    <xf numFmtId="0" fontId="3" fillId="28" borderId="40" xfId="0" applyFont="1" applyFill="1" applyBorder="1" applyAlignment="1">
      <alignment horizontal="center" vertical="center"/>
    </xf>
    <xf numFmtId="0" fontId="3" fillId="28" borderId="155" xfId="0" applyFont="1" applyFill="1" applyBorder="1" applyAlignment="1">
      <alignment horizontal="center" vertical="center"/>
    </xf>
    <xf numFmtId="0" fontId="3" fillId="28" borderId="4" xfId="0" applyFont="1" applyFill="1" applyBorder="1" applyAlignment="1">
      <alignment horizontal="center" vertical="center" wrapText="1"/>
    </xf>
    <xf numFmtId="0" fontId="3" fillId="28" borderId="7" xfId="0" applyFont="1" applyFill="1" applyBorder="1" applyAlignment="1">
      <alignment horizontal="center" vertical="center" wrapText="1"/>
    </xf>
    <xf numFmtId="0" fontId="74" fillId="3" borderId="0" xfId="0" applyFont="1" applyFill="1" applyAlignment="1">
      <alignment horizontal="center" vertical="center"/>
    </xf>
    <xf numFmtId="0" fontId="3" fillId="28" borderId="7" xfId="0" applyFont="1" applyFill="1" applyBorder="1" applyAlignment="1">
      <alignment horizontal="center" vertical="center"/>
    </xf>
    <xf numFmtId="0" fontId="63" fillId="28" borderId="152" xfId="0" applyFont="1" applyFill="1" applyBorder="1" applyAlignment="1">
      <alignment horizontal="center"/>
    </xf>
    <xf numFmtId="0" fontId="63" fillId="28" borderId="153" xfId="0" applyFont="1" applyFill="1" applyBorder="1" applyAlignment="1">
      <alignment horizontal="center"/>
    </xf>
    <xf numFmtId="0" fontId="63" fillId="28" borderId="154" xfId="0" applyFont="1" applyFill="1" applyBorder="1" applyAlignment="1">
      <alignment horizontal="center"/>
    </xf>
    <xf numFmtId="0" fontId="0" fillId="0" borderId="4" xfId="0" applyBorder="1" applyAlignment="1" applyProtection="1">
      <alignment horizontal="center"/>
      <protection locked="0"/>
    </xf>
    <xf numFmtId="0" fontId="0" fillId="0" borderId="8" xfId="0" applyBorder="1" applyAlignment="1" applyProtection="1">
      <alignment horizontal="center"/>
      <protection locked="0"/>
    </xf>
    <xf numFmtId="0" fontId="69" fillId="0" borderId="4" xfId="0" applyFont="1" applyBorder="1" applyAlignment="1" applyProtection="1">
      <alignment vertical="center" wrapText="1"/>
      <protection locked="0"/>
    </xf>
    <xf numFmtId="0" fontId="69" fillId="0" borderId="8" xfId="0" applyFont="1" applyBorder="1" applyAlignment="1" applyProtection="1">
      <alignment vertical="center" wrapText="1"/>
      <protection locked="0"/>
    </xf>
    <xf numFmtId="0" fontId="63" fillId="11" borderId="4" xfId="0" applyFont="1" applyFill="1" applyBorder="1" applyAlignment="1" applyProtection="1">
      <alignment horizontal="center" vertical="center" wrapText="1"/>
      <protection locked="0"/>
    </xf>
    <xf numFmtId="0" fontId="63" fillId="11" borderId="8" xfId="0" applyFont="1" applyFill="1" applyBorder="1" applyAlignment="1" applyProtection="1">
      <alignment horizontal="center" vertical="center" wrapText="1"/>
      <protection locked="0"/>
    </xf>
    <xf numFmtId="0" fontId="3" fillId="36" borderId="159" xfId="0" applyFont="1" applyFill="1" applyBorder="1" applyAlignment="1">
      <alignment horizontal="left" vertical="center" wrapText="1"/>
    </xf>
    <xf numFmtId="0" fontId="3" fillId="36" borderId="179" xfId="0" applyFont="1" applyFill="1" applyBorder="1" applyAlignment="1">
      <alignment horizontal="left" vertical="center" wrapText="1"/>
    </xf>
    <xf numFmtId="0" fontId="3" fillId="36" borderId="196" xfId="0" applyFont="1" applyFill="1" applyBorder="1" applyAlignment="1">
      <alignment horizontal="left" vertical="center" wrapText="1"/>
    </xf>
    <xf numFmtId="0" fontId="3" fillId="5" borderId="159" xfId="0" applyFont="1" applyFill="1" applyBorder="1" applyAlignment="1">
      <alignment horizontal="left" vertical="center" wrapText="1"/>
    </xf>
    <xf numFmtId="0" fontId="3" fillId="5" borderId="179" xfId="0" applyFont="1" applyFill="1" applyBorder="1" applyAlignment="1">
      <alignment horizontal="left" vertical="center" wrapText="1"/>
    </xf>
    <xf numFmtId="0" fontId="3" fillId="5" borderId="196" xfId="0" applyFont="1" applyFill="1" applyBorder="1" applyAlignment="1">
      <alignment horizontal="left" vertical="center" wrapText="1"/>
    </xf>
    <xf numFmtId="0" fontId="3" fillId="10" borderId="159" xfId="0" applyFont="1" applyFill="1" applyBorder="1" applyAlignment="1">
      <alignment horizontal="left" vertical="center" wrapText="1"/>
    </xf>
    <xf numFmtId="0" fontId="3" fillId="10" borderId="179" xfId="0" applyFont="1" applyFill="1" applyBorder="1" applyAlignment="1">
      <alignment horizontal="left" vertical="center" wrapText="1"/>
    </xf>
    <xf numFmtId="0" fontId="3" fillId="10" borderId="196" xfId="0" applyFont="1" applyFill="1" applyBorder="1" applyAlignment="1">
      <alignment horizontal="left" vertical="center" wrapText="1"/>
    </xf>
    <xf numFmtId="0" fontId="3" fillId="11" borderId="159" xfId="0" applyFont="1" applyFill="1" applyBorder="1" applyAlignment="1">
      <alignment horizontal="left" vertical="center" wrapText="1"/>
    </xf>
    <xf numFmtId="0" fontId="3" fillId="11" borderId="179" xfId="0" applyFont="1" applyFill="1" applyBorder="1" applyAlignment="1">
      <alignment horizontal="left" vertical="center" wrapText="1"/>
    </xf>
    <xf numFmtId="0" fontId="3" fillId="11" borderId="196" xfId="0" applyFont="1" applyFill="1" applyBorder="1" applyAlignment="1">
      <alignment horizontal="left" vertical="center" wrapText="1"/>
    </xf>
    <xf numFmtId="0" fontId="3" fillId="11" borderId="198" xfId="0" applyFont="1" applyFill="1" applyBorder="1" applyAlignment="1">
      <alignment horizontal="left" vertical="center" wrapText="1"/>
    </xf>
    <xf numFmtId="0" fontId="3" fillId="11" borderId="175" xfId="0" applyFont="1" applyFill="1" applyBorder="1" applyAlignment="1">
      <alignment horizontal="left" vertical="center" wrapText="1"/>
    </xf>
    <xf numFmtId="0" fontId="3" fillId="11" borderId="199" xfId="0" applyFont="1" applyFill="1" applyBorder="1" applyAlignment="1">
      <alignment horizontal="left" vertical="center" wrapText="1"/>
    </xf>
    <xf numFmtId="0" fontId="3" fillId="28" borderId="159" xfId="0" applyFont="1" applyFill="1" applyBorder="1" applyAlignment="1">
      <alignment horizontal="left" vertical="center" wrapText="1"/>
    </xf>
    <xf numFmtId="0" fontId="3" fillId="28" borderId="196" xfId="0" applyFont="1" applyFill="1" applyBorder="1" applyAlignment="1">
      <alignment horizontal="left" vertical="center" wrapText="1"/>
    </xf>
    <xf numFmtId="0" fontId="97" fillId="20" borderId="209" xfId="0" applyFont="1" applyFill="1" applyBorder="1" applyAlignment="1">
      <alignment horizontal="left" vertical="center"/>
    </xf>
    <xf numFmtId="0" fontId="3" fillId="41" borderId="9" xfId="0" applyFont="1" applyFill="1" applyBorder="1" applyAlignment="1">
      <alignment horizontal="center" vertical="center"/>
    </xf>
    <xf numFmtId="0" fontId="97" fillId="42" borderId="209" xfId="0" applyFont="1" applyFill="1" applyBorder="1" applyAlignment="1">
      <alignment vertical="center"/>
    </xf>
    <xf numFmtId="0" fontId="97" fillId="42" borderId="209" xfId="0" applyFont="1" applyFill="1" applyBorder="1" applyAlignment="1">
      <alignment horizontal="left" vertical="center"/>
    </xf>
    <xf numFmtId="0" fontId="95" fillId="20" borderId="9" xfId="0" applyFont="1" applyFill="1" applyBorder="1" applyAlignment="1">
      <alignment horizontal="center" vertical="center"/>
    </xf>
    <xf numFmtId="0" fontId="96" fillId="20" borderId="9" xfId="0" applyFont="1" applyFill="1" applyBorder="1" applyAlignment="1">
      <alignment horizontal="center" vertical="center" wrapText="1"/>
    </xf>
    <xf numFmtId="0" fontId="96" fillId="20" borderId="38" xfId="0" applyFont="1" applyFill="1" applyBorder="1" applyAlignment="1">
      <alignment horizontal="center" vertical="center" wrapText="1"/>
    </xf>
    <xf numFmtId="0" fontId="96" fillId="20" borderId="43" xfId="0" applyFont="1" applyFill="1" applyBorder="1" applyAlignment="1">
      <alignment horizontal="center" vertical="center" wrapText="1"/>
    </xf>
    <xf numFmtId="0" fontId="97" fillId="20" borderId="209" xfId="0" applyFont="1" applyFill="1" applyBorder="1" applyAlignment="1">
      <alignment vertical="center"/>
    </xf>
    <xf numFmtId="0" fontId="96" fillId="20" borderId="4" xfId="0" applyFont="1" applyFill="1" applyBorder="1" applyAlignment="1">
      <alignment horizontal="center" vertical="center" wrapText="1"/>
    </xf>
    <xf numFmtId="0" fontId="96" fillId="20" borderId="215" xfId="0" applyFont="1" applyFill="1" applyBorder="1" applyAlignment="1">
      <alignment horizontal="center" vertical="center" wrapText="1"/>
    </xf>
    <xf numFmtId="0" fontId="96" fillId="20" borderId="216" xfId="0" applyFont="1" applyFill="1" applyBorder="1" applyAlignment="1">
      <alignment horizontal="center" vertical="center" wrapText="1"/>
    </xf>
    <xf numFmtId="0" fontId="96" fillId="20" borderId="217" xfId="0" applyFont="1" applyFill="1" applyBorder="1" applyAlignment="1">
      <alignment horizontal="center" vertical="center" wrapText="1"/>
    </xf>
    <xf numFmtId="0" fontId="97" fillId="20" borderId="210" xfId="0" applyFont="1" applyFill="1" applyBorder="1" applyAlignment="1">
      <alignment horizontal="left" vertical="center"/>
    </xf>
    <xf numFmtId="0" fontId="97" fillId="20" borderId="211" xfId="0" applyFont="1" applyFill="1" applyBorder="1" applyAlignment="1">
      <alignment horizontal="left" vertical="center"/>
    </xf>
    <xf numFmtId="0" fontId="97" fillId="20" borderId="212" xfId="0" applyFont="1" applyFill="1" applyBorder="1" applyAlignment="1">
      <alignment horizontal="left" vertical="center"/>
    </xf>
    <xf numFmtId="0" fontId="97" fillId="20" borderId="209" xfId="0" applyFont="1" applyFill="1" applyBorder="1" applyAlignment="1">
      <alignment vertical="center" wrapText="1"/>
    </xf>
    <xf numFmtId="0" fontId="96" fillId="20" borderId="40" xfId="0" applyFont="1" applyFill="1" applyBorder="1" applyAlignment="1">
      <alignment horizontal="center" vertical="center" wrapText="1"/>
    </xf>
    <xf numFmtId="0" fontId="96" fillId="20" borderId="28" xfId="0" applyFont="1" applyFill="1" applyBorder="1" applyAlignment="1">
      <alignment horizontal="center" vertical="center" wrapText="1"/>
    </xf>
    <xf numFmtId="0" fontId="97" fillId="20" borderId="210" xfId="0" applyFont="1" applyFill="1" applyBorder="1" applyAlignment="1">
      <alignment vertical="center"/>
    </xf>
    <xf numFmtId="0" fontId="97" fillId="20" borderId="211" xfId="0" applyFont="1" applyFill="1" applyBorder="1" applyAlignment="1">
      <alignment vertical="center"/>
    </xf>
    <xf numFmtId="0" fontId="97" fillId="20" borderId="212" xfId="0" applyFont="1" applyFill="1" applyBorder="1" applyAlignment="1">
      <alignment vertical="center"/>
    </xf>
    <xf numFmtId="0" fontId="98" fillId="20" borderId="9" xfId="0" applyFont="1" applyFill="1" applyBorder="1" applyAlignment="1">
      <alignment horizontal="center" vertical="center"/>
    </xf>
    <xf numFmtId="0" fontId="96" fillId="20" borderId="4" xfId="0" applyFont="1" applyFill="1" applyBorder="1" applyAlignment="1" applyProtection="1">
      <alignment horizontal="center" vertical="center" wrapText="1"/>
      <protection locked="0"/>
    </xf>
    <xf numFmtId="0" fontId="112" fillId="10" borderId="218" xfId="0" applyFont="1" applyFill="1" applyBorder="1" applyAlignment="1">
      <alignment horizontal="center" vertical="center" wrapText="1"/>
    </xf>
    <xf numFmtId="0" fontId="112" fillId="10" borderId="219" xfId="0" applyFont="1" applyFill="1" applyBorder="1" applyAlignment="1">
      <alignment horizontal="center" vertical="center" wrapText="1"/>
    </xf>
    <xf numFmtId="0" fontId="112" fillId="10" borderId="220" xfId="0" applyFont="1" applyFill="1" applyBorder="1" applyAlignment="1">
      <alignment horizontal="center" vertical="center" wrapText="1"/>
    </xf>
    <xf numFmtId="0" fontId="112" fillId="10" borderId="221" xfId="0" applyFont="1" applyFill="1" applyBorder="1" applyAlignment="1">
      <alignment horizontal="center" vertical="center" wrapText="1"/>
    </xf>
    <xf numFmtId="0" fontId="112" fillId="10" borderId="0" xfId="0" applyFont="1" applyFill="1" applyBorder="1" applyAlignment="1">
      <alignment horizontal="center" vertical="center" wrapText="1"/>
    </xf>
    <xf numFmtId="0" fontId="112" fillId="10" borderId="222" xfId="0" applyFont="1" applyFill="1" applyBorder="1" applyAlignment="1">
      <alignment horizontal="center" vertical="center" wrapText="1"/>
    </xf>
    <xf numFmtId="0" fontId="112" fillId="10" borderId="223" xfId="0" applyFont="1" applyFill="1" applyBorder="1" applyAlignment="1">
      <alignment horizontal="center" vertical="center" wrapText="1"/>
    </xf>
    <xf numFmtId="0" fontId="112" fillId="10" borderId="224" xfId="0" applyFont="1" applyFill="1" applyBorder="1" applyAlignment="1">
      <alignment horizontal="center" vertical="center" wrapText="1"/>
    </xf>
    <xf numFmtId="0" fontId="112" fillId="10" borderId="225" xfId="0" applyFont="1" applyFill="1" applyBorder="1" applyAlignment="1">
      <alignment horizontal="center" vertical="center" wrapText="1"/>
    </xf>
    <xf numFmtId="0" fontId="92" fillId="40" borderId="201" xfId="0" applyFont="1" applyFill="1" applyBorder="1" applyAlignment="1">
      <alignment horizontal="center" vertical="center" wrapText="1"/>
    </xf>
    <xf numFmtId="0" fontId="92" fillId="40" borderId="206" xfId="0" applyFont="1" applyFill="1" applyBorder="1" applyAlignment="1">
      <alignment horizontal="center" vertical="center" wrapText="1"/>
    </xf>
    <xf numFmtId="0" fontId="92" fillId="40" borderId="201" xfId="0" applyFont="1" applyFill="1" applyBorder="1" applyAlignment="1">
      <alignment horizontal="center" vertical="center"/>
    </xf>
    <xf numFmtId="0" fontId="92" fillId="40" borderId="206" xfId="0" applyFont="1" applyFill="1" applyBorder="1" applyAlignment="1">
      <alignment horizontal="center" vertical="center"/>
    </xf>
    <xf numFmtId="0" fontId="91" fillId="4" borderId="201" xfId="0" applyFont="1" applyFill="1" applyBorder="1" applyAlignment="1">
      <alignment horizontal="center" vertical="center" wrapText="1"/>
    </xf>
    <xf numFmtId="0" fontId="91" fillId="4" borderId="206" xfId="0" applyFont="1" applyFill="1" applyBorder="1" applyAlignment="1">
      <alignment horizontal="center" vertical="center" wrapText="1"/>
    </xf>
    <xf numFmtId="0" fontId="92" fillId="40" borderId="202" xfId="0" applyFont="1" applyFill="1" applyBorder="1" applyAlignment="1">
      <alignment horizontal="left" vertical="center"/>
    </xf>
    <xf numFmtId="0" fontId="92" fillId="40" borderId="203" xfId="0" applyFont="1" applyFill="1" applyBorder="1" applyAlignment="1">
      <alignment horizontal="left" vertical="center"/>
    </xf>
    <xf numFmtId="0" fontId="92" fillId="40" borderId="204" xfId="0" applyFont="1" applyFill="1" applyBorder="1" applyAlignment="1">
      <alignment horizontal="left" vertical="center"/>
    </xf>
    <xf numFmtId="0" fontId="92" fillId="40" borderId="207" xfId="0" applyFont="1" applyFill="1" applyBorder="1" applyAlignment="1">
      <alignment horizontal="left" vertical="center"/>
    </xf>
    <xf numFmtId="0" fontId="92" fillId="40" borderId="0" xfId="0" applyFont="1" applyFill="1" applyAlignment="1">
      <alignment horizontal="left" vertical="center"/>
    </xf>
    <xf numFmtId="0" fontId="92" fillId="40" borderId="208" xfId="0" applyFont="1" applyFill="1" applyBorder="1" applyAlignment="1">
      <alignment horizontal="left" vertical="center"/>
    </xf>
    <xf numFmtId="3" fontId="53" fillId="23" borderId="12" xfId="0" applyNumberFormat="1" applyFont="1" applyFill="1" applyBorder="1" applyAlignment="1">
      <alignment horizontal="center" vertical="center"/>
    </xf>
    <xf numFmtId="3" fontId="53" fillId="23" borderId="0" xfId="0" applyNumberFormat="1" applyFont="1" applyFill="1" applyBorder="1" applyAlignment="1">
      <alignment horizontal="center" vertical="center"/>
    </xf>
    <xf numFmtId="0" fontId="37" fillId="3" borderId="119" xfId="0" applyFont="1" applyFill="1" applyBorder="1" applyAlignment="1">
      <alignment horizontal="center" vertical="center"/>
    </xf>
    <xf numFmtId="0" fontId="37" fillId="3" borderId="120" xfId="0" applyFont="1" applyFill="1" applyBorder="1" applyAlignment="1">
      <alignment horizontal="center" vertical="center"/>
    </xf>
    <xf numFmtId="164" fontId="53" fillId="23" borderId="12" xfId="0" applyNumberFormat="1" applyFont="1" applyFill="1" applyBorder="1" applyAlignment="1">
      <alignment horizontal="center" vertical="center"/>
    </xf>
    <xf numFmtId="164" fontId="53" fillId="23" borderId="0" xfId="0" applyNumberFormat="1" applyFont="1" applyFill="1" applyBorder="1" applyAlignment="1">
      <alignment horizontal="center" vertical="center"/>
    </xf>
    <xf numFmtId="0" fontId="63" fillId="28" borderId="129" xfId="0" applyFont="1" applyFill="1" applyBorder="1" applyAlignment="1">
      <alignment horizontal="center"/>
    </xf>
    <xf numFmtId="0" fontId="63" fillId="28" borderId="46" xfId="0" applyFont="1" applyFill="1" applyBorder="1" applyAlignment="1">
      <alignment horizontal="center"/>
    </xf>
    <xf numFmtId="0" fontId="3" fillId="28" borderId="46" xfId="0" applyFont="1" applyFill="1" applyBorder="1" applyAlignment="1">
      <alignment horizontal="center" vertical="center"/>
    </xf>
    <xf numFmtId="0" fontId="3" fillId="28" borderId="45" xfId="0" applyFont="1" applyFill="1" applyBorder="1" applyAlignment="1">
      <alignment horizontal="center" vertical="center"/>
    </xf>
    <xf numFmtId="0" fontId="3" fillId="28" borderId="28" xfId="0" applyFont="1" applyFill="1" applyBorder="1" applyAlignment="1">
      <alignment horizontal="center" vertical="center"/>
    </xf>
    <xf numFmtId="0" fontId="3" fillId="28" borderId="0" xfId="0" applyFont="1" applyFill="1" applyBorder="1" applyAlignment="1">
      <alignment horizontal="center" vertical="center"/>
    </xf>
    <xf numFmtId="0" fontId="3" fillId="28" borderId="60" xfId="0" applyFont="1" applyFill="1" applyBorder="1" applyAlignment="1">
      <alignment horizontal="center" vertical="center"/>
    </xf>
    <xf numFmtId="164" fontId="49" fillId="30" borderId="12" xfId="0" applyNumberFormat="1" applyFont="1" applyFill="1" applyBorder="1" applyAlignment="1">
      <alignment horizontal="center" vertical="center"/>
    </xf>
    <xf numFmtId="164" fontId="49" fillId="30" borderId="20" xfId="0" applyNumberFormat="1" applyFont="1" applyFill="1" applyBorder="1" applyAlignment="1">
      <alignment horizontal="center" vertical="center"/>
    </xf>
    <xf numFmtId="164" fontId="0" fillId="0" borderId="119" xfId="0" applyNumberFormat="1" applyBorder="1" applyAlignment="1">
      <alignment horizontal="center" vertical="center"/>
    </xf>
    <xf numFmtId="164" fontId="0" fillId="0" borderId="120" xfId="0" applyNumberFormat="1" applyBorder="1" applyAlignment="1">
      <alignment horizontal="center" vertical="center"/>
    </xf>
    <xf numFmtId="164" fontId="0" fillId="0" borderId="119" xfId="0" applyNumberFormat="1" applyFill="1" applyBorder="1" applyAlignment="1">
      <alignment horizontal="center" vertical="center"/>
    </xf>
    <xf numFmtId="164" fontId="0" fillId="0" borderId="120" xfId="0" applyNumberFormat="1" applyFill="1" applyBorder="1" applyAlignment="1">
      <alignment horizontal="center" vertical="center"/>
    </xf>
    <xf numFmtId="0" fontId="3" fillId="28" borderId="61" xfId="0" applyFont="1" applyFill="1" applyBorder="1" applyAlignment="1">
      <alignment horizontal="center" vertical="center"/>
    </xf>
    <xf numFmtId="0" fontId="3" fillId="28" borderId="62" xfId="0" applyFont="1" applyFill="1" applyBorder="1" applyAlignment="1">
      <alignment horizontal="center" vertical="center"/>
    </xf>
    <xf numFmtId="0" fontId="63" fillId="28" borderId="45" xfId="0" applyFont="1" applyFill="1" applyBorder="1" applyAlignment="1">
      <alignment horizontal="center"/>
    </xf>
    <xf numFmtId="0" fontId="12" fillId="3" borderId="0" xfId="0" applyFont="1" applyFill="1" applyAlignment="1" applyProtection="1">
      <alignment horizontal="center" vertical="center" wrapText="1"/>
      <protection locked="0"/>
    </xf>
    <xf numFmtId="0" fontId="43" fillId="18" borderId="9" xfId="0" applyFont="1" applyFill="1" applyBorder="1" applyAlignment="1" applyProtection="1">
      <alignment horizontal="left" vertical="center" wrapText="1"/>
      <protection locked="0"/>
    </xf>
    <xf numFmtId="0" fontId="12" fillId="3" borderId="12" xfId="0" applyFont="1" applyFill="1" applyBorder="1" applyAlignment="1" applyProtection="1">
      <alignment vertical="top" wrapText="1"/>
      <protection locked="0"/>
    </xf>
    <xf numFmtId="0" fontId="12" fillId="3" borderId="0" xfId="0" applyFont="1" applyFill="1" applyAlignment="1" applyProtection="1">
      <alignment vertical="top" wrapText="1"/>
      <protection locked="0"/>
    </xf>
    <xf numFmtId="0" fontId="16" fillId="8" borderId="25" xfId="0" applyFont="1" applyFill="1" applyBorder="1" applyAlignment="1" applyProtection="1">
      <alignment horizontal="left" vertical="center" wrapText="1"/>
      <protection locked="0"/>
    </xf>
    <xf numFmtId="0" fontId="16" fillId="8" borderId="26" xfId="0" applyFont="1" applyFill="1" applyBorder="1" applyAlignment="1" applyProtection="1">
      <alignment horizontal="left" vertical="center" wrapText="1"/>
      <protection locked="0"/>
    </xf>
    <xf numFmtId="0" fontId="16" fillId="8" borderId="27" xfId="0" applyFont="1" applyFill="1" applyBorder="1" applyAlignment="1" applyProtection="1">
      <alignment horizontal="left" vertical="center" wrapText="1"/>
      <protection locked="0"/>
    </xf>
    <xf numFmtId="0" fontId="43" fillId="7" borderId="105" xfId="0" applyFont="1" applyFill="1" applyBorder="1" applyAlignment="1" applyProtection="1">
      <alignment horizontal="left" vertical="center" wrapText="1"/>
      <protection locked="0"/>
    </xf>
    <xf numFmtId="0" fontId="43" fillId="7" borderId="106" xfId="0" applyFont="1" applyFill="1" applyBorder="1" applyAlignment="1" applyProtection="1">
      <alignment horizontal="left" vertical="center" wrapText="1"/>
      <protection locked="0"/>
    </xf>
    <xf numFmtId="0" fontId="43" fillId="7" borderId="107" xfId="0" applyFont="1" applyFill="1" applyBorder="1" applyAlignment="1" applyProtection="1">
      <alignment horizontal="left" vertical="center" wrapText="1"/>
      <protection locked="0"/>
    </xf>
    <xf numFmtId="0" fontId="12" fillId="3" borderId="12" xfId="0" applyFont="1" applyFill="1" applyBorder="1" applyAlignment="1" applyProtection="1">
      <alignment vertical="center" wrapText="1"/>
      <protection locked="0"/>
    </xf>
    <xf numFmtId="0" fontId="12" fillId="3" borderId="0" xfId="0" applyFont="1" applyFill="1" applyAlignment="1" applyProtection="1">
      <alignment vertical="center" wrapText="1"/>
      <protection locked="0"/>
    </xf>
    <xf numFmtId="0" fontId="14" fillId="4" borderId="91" xfId="0" applyFont="1" applyFill="1" applyBorder="1" applyAlignment="1">
      <alignment horizontal="center" vertical="center" wrapText="1"/>
    </xf>
    <xf numFmtId="0" fontId="14" fillId="4" borderId="92"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80" xfId="0" applyFont="1" applyFill="1" applyBorder="1" applyAlignment="1">
      <alignment horizontal="center" vertical="center" wrapText="1"/>
    </xf>
    <xf numFmtId="0" fontId="14" fillId="4" borderId="101" xfId="0" applyFont="1" applyFill="1" applyBorder="1" applyAlignment="1">
      <alignment horizontal="center" vertical="center" wrapText="1"/>
    </xf>
    <xf numFmtId="0" fontId="14" fillId="4" borderId="102" xfId="0" applyFont="1" applyFill="1" applyBorder="1" applyAlignment="1">
      <alignment horizontal="center" vertical="center" wrapText="1"/>
    </xf>
    <xf numFmtId="0" fontId="42" fillId="14" borderId="93" xfId="0" applyFont="1" applyFill="1" applyBorder="1" applyAlignment="1">
      <alignment horizontal="center" vertical="center" wrapText="1"/>
    </xf>
    <xf numFmtId="0" fontId="42" fillId="14" borderId="81" xfId="0" applyFont="1" applyFill="1" applyBorder="1" applyAlignment="1">
      <alignment horizontal="center" vertical="center" wrapText="1"/>
    </xf>
    <xf numFmtId="0" fontId="42" fillId="14" borderId="103" xfId="0" applyFont="1" applyFill="1" applyBorder="1" applyAlignment="1">
      <alignment horizontal="center" vertical="center" wrapText="1"/>
    </xf>
    <xf numFmtId="0" fontId="16" fillId="8" borderId="95" xfId="0" applyFont="1" applyFill="1" applyBorder="1" applyAlignment="1" applyProtection="1">
      <alignment horizontal="left" vertical="center" wrapText="1"/>
      <protection locked="0"/>
    </xf>
    <xf numFmtId="0" fontId="16" fillId="8" borderId="96" xfId="0" applyFont="1" applyFill="1" applyBorder="1" applyAlignment="1" applyProtection="1">
      <alignment horizontal="left" vertical="center" wrapText="1"/>
      <protection locked="0"/>
    </xf>
    <xf numFmtId="0" fontId="16" fillId="8" borderId="97" xfId="0" applyFont="1" applyFill="1" applyBorder="1" applyAlignment="1" applyProtection="1">
      <alignment horizontal="left" vertical="center" wrapText="1"/>
      <protection locked="0"/>
    </xf>
    <xf numFmtId="0" fontId="12" fillId="3" borderId="12" xfId="0" applyFont="1" applyFill="1" applyBorder="1" applyAlignment="1" applyProtection="1">
      <alignment horizontal="left" vertical="top" wrapText="1"/>
      <protection locked="0"/>
    </xf>
    <xf numFmtId="0" fontId="12" fillId="3" borderId="0" xfId="0" applyFont="1" applyFill="1" applyAlignment="1" applyProtection="1">
      <alignment horizontal="left" vertical="top" wrapText="1"/>
      <protection locked="0"/>
    </xf>
    <xf numFmtId="0" fontId="31" fillId="16" borderId="40" xfId="0" applyFont="1" applyFill="1" applyBorder="1" applyAlignment="1" applyProtection="1">
      <alignment horizontal="center" vertical="center" wrapText="1"/>
      <protection locked="0"/>
    </xf>
    <xf numFmtId="0" fontId="31" fillId="16" borderId="54" xfId="0" applyFont="1" applyFill="1" applyBorder="1" applyAlignment="1" applyProtection="1">
      <alignment horizontal="center" vertical="center" wrapText="1"/>
      <protection locked="0"/>
    </xf>
    <xf numFmtId="0" fontId="25" fillId="3" borderId="0" xfId="0" applyFont="1" applyFill="1" applyAlignment="1" applyProtection="1">
      <alignment horizontal="left" vertical="center" wrapText="1"/>
      <protection locked="0"/>
    </xf>
    <xf numFmtId="0" fontId="14" fillId="4" borderId="35" xfId="0" applyFont="1" applyFill="1" applyBorder="1" applyAlignment="1">
      <alignment horizontal="center" vertical="center" wrapText="1"/>
    </xf>
    <xf numFmtId="0" fontId="14" fillId="4" borderId="74" xfId="0" applyFont="1" applyFill="1" applyBorder="1" applyAlignment="1">
      <alignment horizontal="center" vertical="center" wrapText="1"/>
    </xf>
    <xf numFmtId="0" fontId="14" fillId="4" borderId="88" xfId="0" applyFont="1" applyFill="1" applyBorder="1" applyAlignment="1">
      <alignment horizontal="center" vertical="center" wrapText="1"/>
    </xf>
    <xf numFmtId="0" fontId="14" fillId="4" borderId="89" xfId="0" applyFont="1" applyFill="1" applyBorder="1" applyAlignment="1">
      <alignment horizontal="center" vertical="center" wrapText="1"/>
    </xf>
    <xf numFmtId="0" fontId="42" fillId="14" borderId="75" xfId="0" applyFont="1" applyFill="1" applyBorder="1" applyAlignment="1">
      <alignment horizontal="center" vertical="center" wrapText="1"/>
    </xf>
    <xf numFmtId="0" fontId="42" fillId="14" borderId="90" xfId="0" applyFont="1" applyFill="1" applyBorder="1" applyAlignment="1">
      <alignment horizontal="center" vertical="center" wrapText="1"/>
    </xf>
    <xf numFmtId="0" fontId="16" fillId="8" borderId="77" xfId="0" applyFont="1" applyFill="1" applyBorder="1" applyAlignment="1" applyProtection="1">
      <alignment horizontal="left" vertical="center" wrapText="1"/>
      <protection locked="0"/>
    </xf>
    <xf numFmtId="0" fontId="16" fillId="8" borderId="78" xfId="0" applyFont="1" applyFill="1" applyBorder="1" applyAlignment="1" applyProtection="1">
      <alignment horizontal="left" vertical="center" wrapText="1"/>
      <protection locked="0"/>
    </xf>
    <xf numFmtId="0" fontId="16" fillId="8" borderId="79" xfId="0" applyFont="1" applyFill="1" applyBorder="1" applyAlignment="1" applyProtection="1">
      <alignment horizontal="left" vertical="center" wrapText="1"/>
      <protection locked="0"/>
    </xf>
    <xf numFmtId="0" fontId="16" fillId="8" borderId="85" xfId="0" applyFont="1" applyFill="1" applyBorder="1" applyAlignment="1" applyProtection="1">
      <alignment horizontal="left" vertical="center" wrapText="1"/>
      <protection locked="0"/>
    </xf>
    <xf numFmtId="0" fontId="16" fillId="8" borderId="86" xfId="0" applyFont="1" applyFill="1" applyBorder="1" applyAlignment="1" applyProtection="1">
      <alignment horizontal="left" vertical="center" wrapText="1"/>
      <protection locked="0"/>
    </xf>
    <xf numFmtId="0" fontId="16" fillId="8" borderId="87" xfId="0" applyFont="1" applyFill="1" applyBorder="1" applyAlignment="1" applyProtection="1">
      <alignment horizontal="left" vertical="center" wrapText="1"/>
      <protection locked="0"/>
    </xf>
    <xf numFmtId="0" fontId="43" fillId="7" borderId="29" xfId="0" applyFont="1" applyFill="1" applyBorder="1" applyAlignment="1" applyProtection="1">
      <alignment horizontal="left" vertical="center" wrapText="1"/>
      <protection locked="0"/>
    </xf>
    <xf numFmtId="0" fontId="43" fillId="7" borderId="30" xfId="0" applyFont="1" applyFill="1" applyBorder="1" applyAlignment="1" applyProtection="1">
      <alignment horizontal="left" vertical="center" wrapText="1"/>
      <protection locked="0"/>
    </xf>
    <xf numFmtId="0" fontId="43" fillId="7" borderId="31" xfId="0" applyFont="1" applyFill="1" applyBorder="1" applyAlignment="1" applyProtection="1">
      <alignment horizontal="left" vertical="center" wrapText="1"/>
      <protection locked="0"/>
    </xf>
    <xf numFmtId="0" fontId="12" fillId="3" borderId="12" xfId="0" applyFont="1" applyFill="1" applyBorder="1" applyAlignment="1" applyProtection="1">
      <alignment horizontal="left" vertical="center" wrapText="1"/>
      <protection locked="0"/>
    </xf>
    <xf numFmtId="0" fontId="12" fillId="3" borderId="0" xfId="0" applyFont="1" applyFill="1" applyAlignment="1" applyProtection="1">
      <alignment horizontal="left" vertical="center" wrapText="1"/>
      <protection locked="0"/>
    </xf>
    <xf numFmtId="0" fontId="3" fillId="0" borderId="50" xfId="0" applyFont="1" applyBorder="1" applyAlignment="1">
      <alignment horizontal="center" vertical="center"/>
    </xf>
    <xf numFmtId="0" fontId="3" fillId="0" borderId="43" xfId="0" applyFont="1" applyBorder="1" applyAlignment="1">
      <alignment horizontal="center" vertical="center"/>
    </xf>
    <xf numFmtId="0" fontId="0" fillId="8" borderId="51" xfId="0" applyFill="1" applyBorder="1" applyAlignment="1">
      <alignment horizontal="center" vertical="center"/>
    </xf>
    <xf numFmtId="0" fontId="0" fillId="8" borderId="52" xfId="0" applyFill="1" applyBorder="1" applyAlignment="1">
      <alignment horizontal="center" vertical="center"/>
    </xf>
    <xf numFmtId="0" fontId="0" fillId="8" borderId="54" xfId="0" applyFill="1" applyBorder="1" applyAlignment="1" applyProtection="1">
      <alignment vertical="center"/>
      <protection locked="0"/>
    </xf>
    <xf numFmtId="0" fontId="0" fillId="8" borderId="3" xfId="0" applyFill="1" applyBorder="1" applyAlignment="1" applyProtection="1">
      <alignment vertical="center"/>
      <protection locked="0"/>
    </xf>
    <xf numFmtId="0" fontId="0" fillId="8" borderId="28" xfId="0" applyFill="1" applyBorder="1" applyAlignment="1">
      <alignment horizontal="center" vertical="center"/>
    </xf>
    <xf numFmtId="0" fontId="0" fillId="8" borderId="60" xfId="0" applyFill="1" applyBorder="1" applyAlignment="1">
      <alignment horizontal="center" vertical="center"/>
    </xf>
    <xf numFmtId="0" fontId="37" fillId="5" borderId="63" xfId="0" applyFont="1" applyFill="1" applyBorder="1" applyAlignment="1" applyProtection="1">
      <alignment horizontal="right" vertical="center"/>
      <protection locked="0"/>
    </xf>
    <xf numFmtId="0" fontId="37" fillId="5" borderId="64" xfId="0" applyFont="1" applyFill="1" applyBorder="1" applyAlignment="1" applyProtection="1">
      <alignment horizontal="right" vertical="center"/>
      <protection locked="0"/>
    </xf>
    <xf numFmtId="0" fontId="37" fillId="5" borderId="65" xfId="0" applyFont="1" applyFill="1" applyBorder="1" applyAlignment="1" applyProtection="1">
      <alignment horizontal="right" vertical="center"/>
      <protection locked="0"/>
    </xf>
    <xf numFmtId="0" fontId="39" fillId="5" borderId="0" xfId="0" applyFont="1" applyFill="1" applyAlignment="1" applyProtection="1">
      <alignment horizontal="right" vertical="center"/>
      <protection locked="0"/>
    </xf>
    <xf numFmtId="0" fontId="41" fillId="5" borderId="0" xfId="0" applyFont="1" applyFill="1" applyAlignment="1" applyProtection="1">
      <alignment horizontal="right" vertical="center"/>
      <protection locked="0"/>
    </xf>
    <xf numFmtId="0" fontId="0" fillId="8" borderId="40" xfId="0" applyFill="1" applyBorder="1" applyAlignment="1">
      <alignment horizontal="center" vertical="center"/>
    </xf>
    <xf numFmtId="0" fontId="0" fillId="8" borderId="45" xfId="0" applyFill="1" applyBorder="1" applyAlignment="1">
      <alignment horizontal="center" vertical="center"/>
    </xf>
    <xf numFmtId="0" fontId="0" fillId="8" borderId="4" xfId="0" applyFill="1" applyBorder="1" applyAlignment="1" applyProtection="1">
      <alignment horizontal="center" vertical="center"/>
      <protection locked="0"/>
    </xf>
    <xf numFmtId="0" fontId="0" fillId="8" borderId="16" xfId="0" applyFill="1" applyBorder="1" applyAlignment="1" applyProtection="1">
      <alignment horizontal="center" vertical="center"/>
      <protection locked="0"/>
    </xf>
    <xf numFmtId="0" fontId="0" fillId="8" borderId="28" xfId="0" applyFill="1" applyBorder="1" applyAlignment="1" applyProtection="1">
      <alignment horizontal="center" vertical="center"/>
      <protection locked="0"/>
    </xf>
    <xf numFmtId="0" fontId="0" fillId="8" borderId="62" xfId="0" applyFill="1" applyBorder="1" applyAlignment="1" applyProtection="1">
      <alignment horizontal="center" vertical="center"/>
      <protection locked="0"/>
    </xf>
    <xf numFmtId="0" fontId="3" fillId="0" borderId="44" xfId="0" applyFont="1" applyBorder="1" applyAlignment="1">
      <alignment horizontal="center" vertical="center"/>
    </xf>
    <xf numFmtId="0" fontId="0" fillId="8" borderId="51" xfId="0" applyFill="1" applyBorder="1" applyAlignment="1" applyProtection="1">
      <alignment vertical="center"/>
      <protection locked="0"/>
    </xf>
    <xf numFmtId="0" fontId="0" fillId="8" borderId="34" xfId="0" applyFill="1" applyBorder="1" applyAlignment="1" applyProtection="1">
      <alignment vertical="center"/>
      <protection locked="0"/>
    </xf>
    <xf numFmtId="0" fontId="0" fillId="8" borderId="4" xfId="0" applyFill="1" applyBorder="1" applyAlignment="1">
      <alignment horizontal="center" vertical="center"/>
    </xf>
    <xf numFmtId="0" fontId="0" fillId="8" borderId="8" xfId="0" applyFill="1" applyBorder="1" applyAlignment="1">
      <alignment horizontal="center" vertical="center"/>
    </xf>
    <xf numFmtId="0" fontId="0" fillId="8" borderId="55" xfId="0" applyFill="1" applyBorder="1" applyAlignment="1">
      <alignment horizontal="center" vertical="center"/>
    </xf>
    <xf numFmtId="0" fontId="0" fillId="8" borderId="56" xfId="0" applyFill="1" applyBorder="1" applyAlignment="1">
      <alignment horizontal="center" vertical="center"/>
    </xf>
    <xf numFmtId="0" fontId="0" fillId="8" borderId="57" xfId="0" applyFill="1" applyBorder="1" applyAlignment="1" applyProtection="1">
      <alignment vertical="center"/>
      <protection locked="0"/>
    </xf>
    <xf numFmtId="0" fontId="0" fillId="8" borderId="58" xfId="0" applyFill="1" applyBorder="1" applyAlignment="1" applyProtection="1">
      <alignment vertical="center"/>
      <protection locked="0"/>
    </xf>
    <xf numFmtId="0" fontId="2" fillId="4" borderId="4"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3" fillId="0" borderId="38" xfId="0" applyFont="1" applyBorder="1" applyAlignment="1">
      <alignment horizontal="center" vertical="center"/>
    </xf>
    <xf numFmtId="0" fontId="0" fillId="8" borderId="4" xfId="0" applyFill="1" applyBorder="1" applyAlignment="1" applyProtection="1">
      <alignment vertical="center"/>
      <protection locked="0"/>
    </xf>
    <xf numFmtId="0" fontId="0" fillId="8" borderId="7" xfId="0" applyFill="1" applyBorder="1" applyAlignment="1" applyProtection="1">
      <alignment vertical="center"/>
      <protection locked="0"/>
    </xf>
    <xf numFmtId="0" fontId="0" fillId="8" borderId="40" xfId="0" applyFill="1" applyBorder="1" applyAlignment="1" applyProtection="1">
      <alignment vertical="center"/>
      <protection locked="0"/>
    </xf>
    <xf numFmtId="0" fontId="0" fillId="8" borderId="46" xfId="0" applyFill="1" applyBorder="1" applyAlignment="1" applyProtection="1">
      <alignment vertical="center"/>
      <protection locked="0"/>
    </xf>
    <xf numFmtId="0" fontId="36" fillId="4" borderId="35" xfId="0" applyFont="1" applyFill="1" applyBorder="1" applyAlignment="1" applyProtection="1">
      <alignment horizontal="center"/>
      <protection locked="0"/>
    </xf>
    <xf numFmtId="0" fontId="36" fillId="4" borderId="36" xfId="0" applyFont="1" applyFill="1" applyBorder="1" applyAlignment="1" applyProtection="1">
      <alignment horizontal="center"/>
      <protection locked="0"/>
    </xf>
    <xf numFmtId="0" fontId="36" fillId="4" borderId="37" xfId="0" applyFont="1" applyFill="1" applyBorder="1" applyAlignment="1" applyProtection="1">
      <alignment horizontal="center"/>
      <protection locked="0"/>
    </xf>
    <xf numFmtId="0" fontId="15" fillId="10" borderId="15" xfId="0" applyFont="1" applyFill="1" applyBorder="1" applyAlignment="1" applyProtection="1">
      <alignment horizontal="center" vertical="center"/>
      <protection locked="0"/>
    </xf>
    <xf numFmtId="0" fontId="15" fillId="10" borderId="7" xfId="0" applyFont="1" applyFill="1" applyBorder="1" applyAlignment="1" applyProtection="1">
      <alignment horizontal="center" vertical="center"/>
      <protection locked="0"/>
    </xf>
    <xf numFmtId="0" fontId="15" fillId="10" borderId="8" xfId="0" applyFont="1" applyFill="1" applyBorder="1" applyAlignment="1" applyProtection="1">
      <alignment horizontal="center" vertical="center"/>
      <protection locked="0"/>
    </xf>
    <xf numFmtId="0" fontId="15" fillId="11" borderId="9" xfId="0" applyFont="1" applyFill="1" applyBorder="1" applyAlignment="1" applyProtection="1">
      <alignment horizontal="center" vertical="center"/>
      <protection locked="0"/>
    </xf>
    <xf numFmtId="0" fontId="3" fillId="12" borderId="38" xfId="0" applyFont="1" applyFill="1" applyBorder="1" applyAlignment="1" applyProtection="1">
      <alignment horizontal="center" vertical="center"/>
      <protection locked="0"/>
    </xf>
    <xf numFmtId="0" fontId="3" fillId="12" borderId="41" xfId="0" applyFont="1" applyFill="1" applyBorder="1" applyAlignment="1" applyProtection="1">
      <alignment horizontal="center" vertical="center"/>
      <protection locked="0"/>
    </xf>
    <xf numFmtId="0" fontId="3" fillId="12" borderId="39" xfId="0" applyFont="1" applyFill="1" applyBorder="1" applyAlignment="1" applyProtection="1">
      <alignment horizontal="center" vertical="center" wrapText="1"/>
      <protection locked="0"/>
    </xf>
    <xf numFmtId="0" fontId="3" fillId="12" borderId="42" xfId="0" applyFont="1" applyFill="1" applyBorder="1" applyAlignment="1" applyProtection="1">
      <alignment horizontal="center" vertical="center" wrapText="1"/>
      <protection locked="0"/>
    </xf>
    <xf numFmtId="0" fontId="15" fillId="10" borderId="13" xfId="0" applyFont="1" applyFill="1" applyBorder="1" applyAlignment="1" applyProtection="1">
      <alignment horizontal="center" vertical="center"/>
      <protection locked="0"/>
    </xf>
    <xf numFmtId="0" fontId="15" fillId="10" borderId="9" xfId="0" applyFont="1" applyFill="1" applyBorder="1" applyAlignment="1" applyProtection="1">
      <alignment horizontal="center" vertical="center"/>
      <protection locked="0"/>
    </xf>
    <xf numFmtId="0" fontId="3" fillId="12" borderId="39" xfId="0" applyFont="1" applyFill="1" applyBorder="1" applyAlignment="1" applyProtection="1">
      <alignment horizontal="center" vertical="center"/>
      <protection locked="0"/>
    </xf>
    <xf numFmtId="0" fontId="3" fillId="12" borderId="42" xfId="0" applyFont="1" applyFill="1" applyBorder="1" applyAlignment="1" applyProtection="1">
      <alignment horizontal="center" vertical="center"/>
      <protection locked="0"/>
    </xf>
    <xf numFmtId="14" fontId="16" fillId="8" borderId="29" xfId="0" applyNumberFormat="1" applyFont="1" applyFill="1" applyBorder="1" applyAlignment="1" applyProtection="1">
      <alignment horizontal="center" vertical="center" wrapText="1"/>
      <protection locked="0"/>
    </xf>
    <xf numFmtId="14" fontId="16" fillId="8" borderId="30" xfId="0" applyNumberFormat="1" applyFont="1" applyFill="1" applyBorder="1" applyAlignment="1" applyProtection="1">
      <alignment horizontal="center" vertical="center" wrapText="1"/>
      <protection locked="0"/>
    </xf>
    <xf numFmtId="14" fontId="16" fillId="8" borderId="31" xfId="0" applyNumberFormat="1" applyFont="1" applyFill="1" applyBorder="1" applyAlignment="1" applyProtection="1">
      <alignment horizontal="center" vertical="center" wrapText="1"/>
      <protection locked="0"/>
    </xf>
    <xf numFmtId="0" fontId="31" fillId="4" borderId="13" xfId="0" applyFont="1" applyFill="1" applyBorder="1" applyAlignment="1" applyProtection="1">
      <alignment horizontal="left" vertical="center" wrapText="1"/>
      <protection locked="0"/>
    </xf>
    <xf numFmtId="0" fontId="31" fillId="4" borderId="9" xfId="0" applyFont="1" applyFill="1" applyBorder="1" applyAlignment="1" applyProtection="1">
      <alignment horizontal="left" vertical="center" wrapText="1"/>
      <protection locked="0"/>
    </xf>
    <xf numFmtId="0" fontId="16" fillId="8" borderId="9" xfId="0" applyFont="1" applyFill="1" applyBorder="1" applyAlignment="1" applyProtection="1">
      <alignment horizontal="left" vertical="center" wrapText="1"/>
      <protection locked="0"/>
    </xf>
    <xf numFmtId="0" fontId="16" fillId="8" borderId="14" xfId="0" applyFont="1" applyFill="1" applyBorder="1" applyAlignment="1" applyProtection="1">
      <alignment horizontal="left" vertical="center" wrapText="1"/>
      <protection locked="0"/>
    </xf>
    <xf numFmtId="0" fontId="36" fillId="4" borderId="32" xfId="0" applyFont="1" applyFill="1" applyBorder="1" applyAlignment="1" applyProtection="1">
      <alignment horizontal="center"/>
      <protection locked="0"/>
    </xf>
    <xf numFmtId="0" fontId="36" fillId="4" borderId="33" xfId="0" applyFont="1" applyFill="1" applyBorder="1" applyAlignment="1" applyProtection="1">
      <alignment horizontal="center"/>
      <protection locked="0"/>
    </xf>
    <xf numFmtId="0" fontId="36" fillId="4" borderId="34" xfId="0" applyFont="1" applyFill="1" applyBorder="1" applyAlignment="1" applyProtection="1">
      <alignment horizontal="center"/>
      <protection locked="0"/>
    </xf>
    <xf numFmtId="0" fontId="14" fillId="4" borderId="15" xfId="0" applyFont="1" applyFill="1" applyBorder="1" applyAlignment="1" applyProtection="1">
      <alignment horizontal="left" vertical="center" wrapText="1"/>
      <protection locked="0"/>
    </xf>
    <xf numFmtId="0" fontId="14" fillId="4" borderId="8" xfId="0" applyFont="1" applyFill="1" applyBorder="1" applyAlignment="1" applyProtection="1">
      <alignment horizontal="left" vertical="center" wrapText="1"/>
      <protection locked="0"/>
    </xf>
    <xf numFmtId="0" fontId="16" fillId="8" borderId="4" xfId="0" applyFont="1" applyFill="1" applyBorder="1" applyAlignment="1" applyProtection="1">
      <alignment horizontal="left" vertical="center" wrapText="1"/>
      <protection locked="0"/>
    </xf>
    <xf numFmtId="0" fontId="16" fillId="8" borderId="7" xfId="0" applyFont="1" applyFill="1" applyBorder="1" applyAlignment="1" applyProtection="1">
      <alignment horizontal="left" vertical="center" wrapText="1"/>
      <protection locked="0"/>
    </xf>
    <xf numFmtId="0" fontId="16" fillId="8" borderId="16" xfId="0" applyFont="1" applyFill="1" applyBorder="1" applyAlignment="1" applyProtection="1">
      <alignment horizontal="left" vertical="center" wrapText="1"/>
      <protection locked="0"/>
    </xf>
    <xf numFmtId="0" fontId="29" fillId="4" borderId="17" xfId="0" applyFont="1" applyFill="1" applyBorder="1" applyAlignment="1" applyProtection="1">
      <alignment horizontal="center" vertical="center" wrapText="1"/>
      <protection locked="0"/>
    </xf>
    <xf numFmtId="0" fontId="29" fillId="4" borderId="20" xfId="0" applyFont="1" applyFill="1" applyBorder="1" applyAlignment="1" applyProtection="1">
      <alignment horizontal="center" vertical="center" wrapText="1"/>
      <protection locked="0"/>
    </xf>
    <xf numFmtId="0" fontId="16" fillId="8" borderId="18" xfId="0" applyFont="1" applyFill="1" applyBorder="1" applyAlignment="1" applyProtection="1">
      <alignment horizontal="left" vertical="center" wrapText="1"/>
      <protection locked="0"/>
    </xf>
    <xf numFmtId="0" fontId="16" fillId="8" borderId="19" xfId="0" applyFont="1" applyFill="1" applyBorder="1" applyAlignment="1" applyProtection="1">
      <alignment horizontal="left" vertical="center" wrapText="1"/>
      <protection locked="0"/>
    </xf>
    <xf numFmtId="0" fontId="16" fillId="8" borderId="21" xfId="0" applyFont="1" applyFill="1" applyBorder="1" applyAlignment="1" applyProtection="1">
      <alignment horizontal="left" vertical="center" wrapText="1"/>
      <protection locked="0"/>
    </xf>
    <xf numFmtId="0" fontId="16" fillId="8" borderId="22" xfId="0" applyFont="1" applyFill="1" applyBorder="1" applyAlignment="1" applyProtection="1">
      <alignment horizontal="left" vertical="center" wrapText="1"/>
      <protection locked="0"/>
    </xf>
    <xf numFmtId="0" fontId="16" fillId="8" borderId="23" xfId="0" applyFont="1" applyFill="1" applyBorder="1" applyAlignment="1" applyProtection="1">
      <alignment horizontal="left" vertical="center" wrapText="1"/>
      <protection locked="0"/>
    </xf>
    <xf numFmtId="0" fontId="16" fillId="8" borderId="24" xfId="0" applyFont="1" applyFill="1" applyBorder="1" applyAlignment="1" applyProtection="1">
      <alignment horizontal="left" vertical="center" wrapText="1"/>
      <protection locked="0"/>
    </xf>
    <xf numFmtId="14" fontId="16" fillId="8" borderId="25" xfId="0" applyNumberFormat="1" applyFont="1" applyFill="1" applyBorder="1" applyAlignment="1" applyProtection="1">
      <alignment horizontal="left" vertical="center" wrapText="1"/>
      <protection locked="0"/>
    </xf>
    <xf numFmtId="14" fontId="16" fillId="8" borderId="26" xfId="0" applyNumberFormat="1" applyFont="1" applyFill="1" applyBorder="1" applyAlignment="1" applyProtection="1">
      <alignment horizontal="left" vertical="center" wrapText="1"/>
      <protection locked="0"/>
    </xf>
    <xf numFmtId="14" fontId="16" fillId="8" borderId="27" xfId="0" applyNumberFormat="1" applyFont="1" applyFill="1" applyBorder="1" applyAlignment="1" applyProtection="1">
      <alignment horizontal="left" vertical="center" wrapText="1"/>
      <protection locked="0"/>
    </xf>
    <xf numFmtId="0" fontId="14" fillId="4" borderId="13" xfId="0" applyFont="1" applyFill="1" applyBorder="1" applyAlignment="1" applyProtection="1">
      <alignment horizontal="left" vertical="center" wrapText="1"/>
      <protection locked="0"/>
    </xf>
    <xf numFmtId="0" fontId="14" fillId="4" borderId="9" xfId="0" applyFont="1" applyFill="1" applyBorder="1" applyAlignment="1" applyProtection="1">
      <alignment horizontal="left" vertical="center" wrapText="1"/>
      <protection locked="0"/>
    </xf>
    <xf numFmtId="0" fontId="16" fillId="8" borderId="9" xfId="0" applyFont="1" applyFill="1" applyBorder="1" applyAlignment="1" applyProtection="1">
      <alignment vertical="center" wrapText="1"/>
      <protection locked="0"/>
    </xf>
    <xf numFmtId="0" fontId="16" fillId="8" borderId="14" xfId="0" applyFont="1" applyFill="1" applyBorder="1" applyAlignment="1" applyProtection="1">
      <alignment vertical="center" wrapText="1"/>
      <protection locked="0"/>
    </xf>
    <xf numFmtId="0" fontId="27" fillId="3" borderId="12" xfId="0" applyFont="1" applyFill="1" applyBorder="1" applyAlignment="1" applyProtection="1">
      <alignment horizontal="left" vertical="center" wrapText="1"/>
      <protection locked="0"/>
    </xf>
    <xf numFmtId="0" fontId="27" fillId="3" borderId="0" xfId="0" applyFont="1" applyFill="1" applyAlignment="1" applyProtection="1">
      <alignment horizontal="left" vertical="center" wrapText="1"/>
      <protection locked="0"/>
    </xf>
    <xf numFmtId="0" fontId="14" fillId="4" borderId="4" xfId="0" applyFont="1" applyFill="1" applyBorder="1" applyAlignment="1" applyProtection="1">
      <alignment horizontal="left" vertical="center"/>
      <protection locked="0"/>
    </xf>
    <xf numFmtId="0" fontId="14" fillId="4" borderId="5" xfId="0" applyFont="1" applyFill="1" applyBorder="1" applyAlignment="1" applyProtection="1">
      <alignment horizontal="left" vertical="center"/>
      <protection locked="0"/>
    </xf>
    <xf numFmtId="0" fontId="18" fillId="5" borderId="6" xfId="0" applyFont="1" applyFill="1" applyBorder="1" applyAlignment="1" applyProtection="1">
      <alignment horizontal="left" vertical="center" wrapText="1"/>
      <protection locked="0"/>
    </xf>
    <xf numFmtId="0" fontId="18" fillId="5" borderId="7" xfId="0" applyFont="1" applyFill="1" applyBorder="1" applyAlignment="1" applyProtection="1">
      <alignment horizontal="left" vertical="center" wrapText="1"/>
      <protection locked="0"/>
    </xf>
    <xf numFmtId="0" fontId="18" fillId="5" borderId="8" xfId="0" applyFont="1" applyFill="1" applyBorder="1" applyAlignment="1" applyProtection="1">
      <alignment horizontal="left" vertical="center" wrapText="1"/>
      <protection locked="0"/>
    </xf>
    <xf numFmtId="0" fontId="15" fillId="3" borderId="3" xfId="0" applyFont="1" applyFill="1" applyBorder="1" applyAlignment="1" applyProtection="1">
      <alignment horizontal="left"/>
      <protection locked="0"/>
    </xf>
    <xf numFmtId="0" fontId="14" fillId="4" borderId="4" xfId="0" applyFont="1" applyFill="1" applyBorder="1" applyAlignment="1" applyProtection="1">
      <alignment horizontal="left" vertical="center" wrapText="1"/>
      <protection locked="0"/>
    </xf>
    <xf numFmtId="0" fontId="14" fillId="4" borderId="5" xfId="0" applyFont="1" applyFill="1" applyBorder="1" applyAlignment="1" applyProtection="1">
      <alignment horizontal="left" vertical="center" wrapText="1"/>
      <protection locked="0"/>
    </xf>
    <xf numFmtId="0" fontId="16" fillId="5" borderId="6" xfId="0" applyFont="1" applyFill="1" applyBorder="1" applyAlignment="1" applyProtection="1">
      <alignment horizontal="left" vertical="center" wrapText="1"/>
      <protection locked="0"/>
    </xf>
    <xf numFmtId="0" fontId="16" fillId="5" borderId="7" xfId="0" applyFont="1" applyFill="1" applyBorder="1" applyAlignment="1" applyProtection="1">
      <alignment horizontal="left" vertical="center" wrapText="1"/>
      <protection locked="0"/>
    </xf>
    <xf numFmtId="0" fontId="16" fillId="5" borderId="8" xfId="0" applyFont="1" applyFill="1" applyBorder="1" applyAlignment="1" applyProtection="1">
      <alignment horizontal="left" vertical="center" wrapText="1"/>
      <protection locked="0"/>
    </xf>
    <xf numFmtId="0" fontId="24" fillId="3" borderId="0" xfId="0" applyFont="1" applyFill="1" applyAlignment="1" applyProtection="1">
      <alignment horizontal="left" vertical="center" wrapText="1"/>
      <protection locked="0"/>
    </xf>
    <xf numFmtId="0" fontId="5" fillId="2" borderId="1"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9" fillId="2" borderId="0" xfId="0" applyFont="1" applyFill="1" applyAlignment="1" applyProtection="1">
      <alignment horizontal="center" vertical="center" wrapText="1"/>
      <protection locked="0"/>
    </xf>
    <xf numFmtId="0" fontId="14" fillId="4" borderId="0" xfId="0" applyFont="1" applyFill="1" applyAlignment="1" applyProtection="1">
      <alignment horizontal="left" vertical="center" wrapText="1"/>
      <protection locked="0"/>
    </xf>
    <xf numFmtId="0" fontId="15" fillId="3" borderId="0" xfId="0" applyFont="1" applyFill="1" applyAlignment="1" applyProtection="1">
      <alignment horizontal="left" wrapText="1"/>
      <protection locked="0"/>
    </xf>
    <xf numFmtId="0" fontId="15" fillId="3" borderId="0" xfId="0" applyFont="1" applyFill="1" applyAlignment="1" applyProtection="1">
      <alignment horizontal="left"/>
      <protection locked="0"/>
    </xf>
    <xf numFmtId="0" fontId="14" fillId="4" borderId="10" xfId="0" applyFont="1" applyFill="1" applyBorder="1" applyAlignment="1" applyProtection="1">
      <alignment horizontal="left" vertical="center" wrapText="1"/>
      <protection locked="0"/>
    </xf>
    <xf numFmtId="0" fontId="14" fillId="4" borderId="11" xfId="0" applyFont="1" applyFill="1" applyBorder="1" applyAlignment="1" applyProtection="1">
      <alignment horizontal="left" vertical="center" wrapText="1"/>
      <protection locked="0"/>
    </xf>
    <xf numFmtId="0" fontId="49" fillId="5" borderId="6" xfId="2" applyFont="1" applyFill="1" applyBorder="1" applyAlignment="1" applyProtection="1">
      <alignment horizontal="left" vertical="center" wrapText="1"/>
      <protection locked="0"/>
    </xf>
    <xf numFmtId="0" fontId="50" fillId="5" borderId="7" xfId="2" applyFont="1" applyFill="1" applyBorder="1" applyAlignment="1" applyProtection="1">
      <alignment horizontal="left" vertical="center" wrapText="1"/>
      <protection locked="0"/>
    </xf>
    <xf numFmtId="0" fontId="50" fillId="5" borderId="8" xfId="2" applyFont="1" applyFill="1" applyBorder="1" applyAlignment="1" applyProtection="1">
      <alignment horizontal="left" vertical="center" wrapText="1"/>
      <protection locked="0"/>
    </xf>
    <xf numFmtId="0" fontId="27" fillId="3" borderId="12" xfId="0" applyFont="1" applyFill="1" applyBorder="1" applyAlignment="1" applyProtection="1">
      <alignment horizontal="left" vertical="top" wrapText="1"/>
      <protection locked="0"/>
    </xf>
    <xf numFmtId="0" fontId="27" fillId="3" borderId="0" xfId="0" applyFont="1" applyFill="1" applyAlignment="1" applyProtection="1">
      <alignment horizontal="left" vertical="top" wrapText="1"/>
      <protection locked="0"/>
    </xf>
    <xf numFmtId="0" fontId="16" fillId="8" borderId="4" xfId="0" applyFont="1" applyFill="1" applyBorder="1" applyAlignment="1" applyProtection="1">
      <alignment vertical="center" wrapText="1"/>
      <protection locked="0"/>
    </xf>
    <xf numFmtId="0" fontId="16" fillId="8" borderId="7" xfId="0" applyFont="1" applyFill="1" applyBorder="1" applyAlignment="1" applyProtection="1">
      <alignment vertical="center" wrapText="1"/>
      <protection locked="0"/>
    </xf>
    <xf numFmtId="0" fontId="16" fillId="8" borderId="16" xfId="0" applyFont="1" applyFill="1" applyBorder="1" applyAlignment="1" applyProtection="1">
      <alignment vertical="center" wrapText="1"/>
      <protection locked="0"/>
    </xf>
    <xf numFmtId="0" fontId="16" fillId="21" borderId="108" xfId="0" applyFont="1" applyFill="1" applyBorder="1" applyAlignment="1" applyProtection="1">
      <alignment horizontal="left" vertical="center" wrapText="1"/>
      <protection locked="0"/>
    </xf>
    <xf numFmtId="0" fontId="16" fillId="21" borderId="7" xfId="0" applyFont="1" applyFill="1" applyBorder="1" applyAlignment="1" applyProtection="1">
      <alignment horizontal="left" vertical="center" wrapText="1"/>
      <protection locked="0"/>
    </xf>
    <xf numFmtId="0" fontId="16" fillId="21" borderId="8" xfId="0" applyFont="1" applyFill="1" applyBorder="1" applyAlignment="1" applyProtection="1">
      <alignment horizontal="left" vertical="center" wrapText="1"/>
      <protection locked="0"/>
    </xf>
    <xf numFmtId="0" fontId="18" fillId="22" borderId="6" xfId="0" applyFont="1" applyFill="1" applyBorder="1" applyAlignment="1" applyProtection="1">
      <alignment horizontal="left" vertical="center" wrapText="1"/>
      <protection locked="0"/>
    </xf>
    <xf numFmtId="0" fontId="18" fillId="22" borderId="7" xfId="0" applyFont="1" applyFill="1" applyBorder="1" applyAlignment="1" applyProtection="1">
      <alignment horizontal="left" vertical="center" wrapText="1"/>
      <protection locked="0"/>
    </xf>
    <xf numFmtId="0" fontId="18" fillId="22" borderId="8" xfId="0" applyFont="1" applyFill="1" applyBorder="1" applyAlignment="1" applyProtection="1">
      <alignment horizontal="left" vertical="center" wrapText="1"/>
      <protection locked="0"/>
    </xf>
    <xf numFmtId="0" fontId="16" fillId="22" borderId="6" xfId="0" applyFont="1" applyFill="1" applyBorder="1" applyAlignment="1" applyProtection="1">
      <alignment horizontal="left" vertical="center" wrapText="1"/>
      <protection locked="0"/>
    </xf>
    <xf numFmtId="0" fontId="16" fillId="22" borderId="7" xfId="0" applyFont="1" applyFill="1" applyBorder="1" applyAlignment="1" applyProtection="1">
      <alignment horizontal="left" vertical="center" wrapText="1"/>
      <protection locked="0"/>
    </xf>
    <xf numFmtId="0" fontId="16" fillId="22" borderId="8" xfId="0" applyFont="1" applyFill="1" applyBorder="1" applyAlignment="1" applyProtection="1">
      <alignment horizontal="left" vertical="center" wrapText="1"/>
      <protection locked="0"/>
    </xf>
    <xf numFmtId="0" fontId="49" fillId="22" borderId="6" xfId="2" applyFont="1" applyFill="1" applyBorder="1" applyAlignment="1" applyProtection="1">
      <alignment horizontal="left" vertical="center" wrapText="1"/>
      <protection locked="0"/>
    </xf>
    <xf numFmtId="0" fontId="50" fillId="22" borderId="7" xfId="2" applyFont="1" applyFill="1" applyBorder="1" applyAlignment="1" applyProtection="1">
      <alignment horizontal="left" vertical="center" wrapText="1"/>
      <protection locked="0"/>
    </xf>
    <xf numFmtId="0" fontId="50" fillId="22" borderId="8" xfId="2" applyFont="1" applyFill="1" applyBorder="1" applyAlignment="1" applyProtection="1">
      <alignment horizontal="left" vertical="center" wrapText="1"/>
      <protection locked="0"/>
    </xf>
  </cellXfs>
  <cellStyles count="5">
    <cellStyle name="Lien hypertexte" xfId="2" builtinId="8"/>
    <cellStyle name="Milliers 2" xfId="4" xr:uid="{13B339CF-93A0-4F41-BD8E-717E04DCA380}"/>
    <cellStyle name="Monétaire" xfId="1" builtinId="4"/>
    <cellStyle name="Normal" xfId="0" builtinId="0"/>
    <cellStyle name="Pourcentage" xfId="3" builtinId="5"/>
  </cellStyles>
  <dxfs count="2">
    <dxf>
      <fill>
        <patternFill>
          <bgColor theme="9" tint="0.39994506668294322"/>
        </patternFill>
      </fill>
    </dxf>
    <dxf>
      <fill>
        <patternFill>
          <bgColor theme="2" tint="-0.499984740745262"/>
        </patternFill>
      </fill>
    </dxf>
  </dxfs>
  <tableStyles count="1" defaultTableStyle="TableStyleMedium2" defaultPivotStyle="PivotStyleLight16">
    <tableStyle name="Invisible" pivot="0" table="0" count="0" xr9:uid="{3DD0EA58-D22E-4733-B27A-92CF7B3BCA8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142875</xdr:colOff>
      <xdr:row>0</xdr:row>
      <xdr:rowOff>219076</xdr:rowOff>
    </xdr:from>
    <xdr:to>
      <xdr:col>1</xdr:col>
      <xdr:colOff>581025</xdr:colOff>
      <xdr:row>3</xdr:row>
      <xdr:rowOff>110954</xdr:rowOff>
    </xdr:to>
    <xdr:sp macro="" textlink="">
      <xdr:nvSpPr>
        <xdr:cNvPr id="2" name="Flèche : bas 1">
          <a:extLst>
            <a:ext uri="{FF2B5EF4-FFF2-40B4-BE49-F238E27FC236}">
              <a16:creationId xmlns:a16="http://schemas.microsoft.com/office/drawing/2014/main" id="{B0A1F267-F987-4941-847B-A3EB46FF166B}"/>
            </a:ext>
          </a:extLst>
        </xdr:cNvPr>
        <xdr:cNvSpPr/>
      </xdr:nvSpPr>
      <xdr:spPr>
        <a:xfrm>
          <a:off x="581025" y="219076"/>
          <a:ext cx="438150" cy="577678"/>
        </a:xfrm>
        <a:prstGeom prst="downArrow">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364063</xdr:colOff>
      <xdr:row>4</xdr:row>
      <xdr:rowOff>83899</xdr:rowOff>
    </xdr:from>
    <xdr:to>
      <xdr:col>15</xdr:col>
      <xdr:colOff>0</xdr:colOff>
      <xdr:row>6</xdr:row>
      <xdr:rowOff>180260</xdr:rowOff>
    </xdr:to>
    <xdr:grpSp>
      <xdr:nvGrpSpPr>
        <xdr:cNvPr id="2" name="Graphique 2" descr="Balance de la justice contour">
          <a:extLst>
            <a:ext uri="{FF2B5EF4-FFF2-40B4-BE49-F238E27FC236}">
              <a16:creationId xmlns:a16="http://schemas.microsoft.com/office/drawing/2014/main" id="{C41F7F3E-DBB4-4082-A07A-0142DC6845E7}"/>
            </a:ext>
          </a:extLst>
        </xdr:cNvPr>
        <xdr:cNvGrpSpPr/>
      </xdr:nvGrpSpPr>
      <xdr:grpSpPr>
        <a:xfrm>
          <a:off x="15695503" y="1085929"/>
          <a:ext cx="425560" cy="533082"/>
          <a:chOff x="40534391" y="3171508"/>
          <a:chExt cx="784304" cy="758825"/>
        </a:xfrm>
        <a:solidFill>
          <a:srgbClr val="000000"/>
        </a:solidFill>
      </xdr:grpSpPr>
      <xdr:sp macro="" textlink="">
        <xdr:nvSpPr>
          <xdr:cNvPr id="3" name="Forme libre : forme 2">
            <a:extLst>
              <a:ext uri="{FF2B5EF4-FFF2-40B4-BE49-F238E27FC236}">
                <a16:creationId xmlns:a16="http://schemas.microsoft.com/office/drawing/2014/main" id="{49B91A4E-19F8-9320-A9B3-BAF25FB4B4B1}"/>
              </a:ext>
            </a:extLst>
          </xdr:cNvPr>
          <xdr:cNvSpPr/>
        </xdr:nvSpPr>
        <xdr:spPr>
          <a:xfrm>
            <a:off x="40534391" y="3171508"/>
            <a:ext cx="784304" cy="730369"/>
          </a:xfrm>
          <a:custGeom>
            <a:avLst/>
            <a:gdLst>
              <a:gd name="connsiteX0" fmla="*/ 754750 w 784304"/>
              <a:gd name="connsiteY0" fmla="*/ 450552 h 730369"/>
              <a:gd name="connsiteX1" fmla="*/ 681608 w 784304"/>
              <a:gd name="connsiteY1" fmla="*/ 142280 h 730369"/>
              <a:gd name="connsiteX2" fmla="*/ 707787 w 784304"/>
              <a:gd name="connsiteY2" fmla="*/ 142280 h 730369"/>
              <a:gd name="connsiteX3" fmla="*/ 717352 w 784304"/>
              <a:gd name="connsiteY3" fmla="*/ 132794 h 730369"/>
              <a:gd name="connsiteX4" fmla="*/ 707787 w 784304"/>
              <a:gd name="connsiteY4" fmla="*/ 123309 h 730369"/>
              <a:gd name="connsiteX5" fmla="*/ 429053 w 784304"/>
              <a:gd name="connsiteY5" fmla="*/ 123309 h 730369"/>
              <a:gd name="connsiteX6" fmla="*/ 401717 w 784304"/>
              <a:gd name="connsiteY6" fmla="*/ 96200 h 730369"/>
              <a:gd name="connsiteX7" fmla="*/ 401717 w 784304"/>
              <a:gd name="connsiteY7" fmla="*/ 9485 h 730369"/>
              <a:gd name="connsiteX8" fmla="*/ 392152 w 784304"/>
              <a:gd name="connsiteY8" fmla="*/ 0 h 730369"/>
              <a:gd name="connsiteX9" fmla="*/ 382588 w 784304"/>
              <a:gd name="connsiteY9" fmla="*/ 9485 h 730369"/>
              <a:gd name="connsiteX10" fmla="*/ 382588 w 784304"/>
              <a:gd name="connsiteY10" fmla="*/ 96200 h 730369"/>
              <a:gd name="connsiteX11" fmla="*/ 355252 w 784304"/>
              <a:gd name="connsiteY11" fmla="*/ 123309 h 730369"/>
              <a:gd name="connsiteX12" fmla="*/ 76518 w 784304"/>
              <a:gd name="connsiteY12" fmla="*/ 123309 h 730369"/>
              <a:gd name="connsiteX13" fmla="*/ 66953 w 784304"/>
              <a:gd name="connsiteY13" fmla="*/ 132794 h 730369"/>
              <a:gd name="connsiteX14" fmla="*/ 76518 w 784304"/>
              <a:gd name="connsiteY14" fmla="*/ 142280 h 730369"/>
              <a:gd name="connsiteX15" fmla="*/ 102696 w 784304"/>
              <a:gd name="connsiteY15" fmla="*/ 142280 h 730369"/>
              <a:gd name="connsiteX16" fmla="*/ 29555 w 784304"/>
              <a:gd name="connsiteY16" fmla="*/ 450552 h 730369"/>
              <a:gd name="connsiteX17" fmla="*/ 0 w 784304"/>
              <a:gd name="connsiteY17" fmla="*/ 450552 h 730369"/>
              <a:gd name="connsiteX18" fmla="*/ 0 w 784304"/>
              <a:gd name="connsiteY18" fmla="*/ 460038 h 730369"/>
              <a:gd name="connsiteX19" fmla="*/ 119559 w 784304"/>
              <a:gd name="connsiteY19" fmla="*/ 528607 h 730369"/>
              <a:gd name="connsiteX20" fmla="*/ 239117 w 784304"/>
              <a:gd name="connsiteY20" fmla="*/ 460038 h 730369"/>
              <a:gd name="connsiteX21" fmla="*/ 239117 w 784304"/>
              <a:gd name="connsiteY21" fmla="*/ 450552 h 730369"/>
              <a:gd name="connsiteX22" fmla="*/ 209562 w 784304"/>
              <a:gd name="connsiteY22" fmla="*/ 450552 h 730369"/>
              <a:gd name="connsiteX23" fmla="*/ 136421 w 784304"/>
              <a:gd name="connsiteY23" fmla="*/ 142280 h 730369"/>
              <a:gd name="connsiteX24" fmla="*/ 355252 w 784304"/>
              <a:gd name="connsiteY24" fmla="*/ 142280 h 730369"/>
              <a:gd name="connsiteX25" fmla="*/ 382588 w 784304"/>
              <a:gd name="connsiteY25" fmla="*/ 169389 h 730369"/>
              <a:gd name="connsiteX26" fmla="*/ 382588 w 784304"/>
              <a:gd name="connsiteY26" fmla="*/ 692428 h 730369"/>
              <a:gd name="connsiteX27" fmla="*/ 315635 w 784304"/>
              <a:gd name="connsiteY27" fmla="*/ 692428 h 730369"/>
              <a:gd name="connsiteX28" fmla="*/ 277376 w 784304"/>
              <a:gd name="connsiteY28" fmla="*/ 730369 h 730369"/>
              <a:gd name="connsiteX29" fmla="*/ 296505 w 784304"/>
              <a:gd name="connsiteY29" fmla="*/ 730369 h 730369"/>
              <a:gd name="connsiteX30" fmla="*/ 315635 w 784304"/>
              <a:gd name="connsiteY30" fmla="*/ 711398 h 730369"/>
              <a:gd name="connsiteX31" fmla="*/ 468670 w 784304"/>
              <a:gd name="connsiteY31" fmla="*/ 711398 h 730369"/>
              <a:gd name="connsiteX32" fmla="*/ 487799 w 784304"/>
              <a:gd name="connsiteY32" fmla="*/ 730369 h 730369"/>
              <a:gd name="connsiteX33" fmla="*/ 506928 w 784304"/>
              <a:gd name="connsiteY33" fmla="*/ 730369 h 730369"/>
              <a:gd name="connsiteX34" fmla="*/ 468670 w 784304"/>
              <a:gd name="connsiteY34" fmla="*/ 692428 h 730369"/>
              <a:gd name="connsiteX35" fmla="*/ 401717 w 784304"/>
              <a:gd name="connsiteY35" fmla="*/ 692428 h 730369"/>
              <a:gd name="connsiteX36" fmla="*/ 401717 w 784304"/>
              <a:gd name="connsiteY36" fmla="*/ 169389 h 730369"/>
              <a:gd name="connsiteX37" fmla="*/ 429053 w 784304"/>
              <a:gd name="connsiteY37" fmla="*/ 142280 h 730369"/>
              <a:gd name="connsiteX38" fmla="*/ 647883 w 784304"/>
              <a:gd name="connsiteY38" fmla="*/ 142280 h 730369"/>
              <a:gd name="connsiteX39" fmla="*/ 574742 w 784304"/>
              <a:gd name="connsiteY39" fmla="*/ 450552 h 730369"/>
              <a:gd name="connsiteX40" fmla="*/ 545187 w 784304"/>
              <a:gd name="connsiteY40" fmla="*/ 450552 h 730369"/>
              <a:gd name="connsiteX41" fmla="*/ 545187 w 784304"/>
              <a:gd name="connsiteY41" fmla="*/ 460038 h 730369"/>
              <a:gd name="connsiteX42" fmla="*/ 664746 w 784304"/>
              <a:gd name="connsiteY42" fmla="*/ 528607 h 730369"/>
              <a:gd name="connsiteX43" fmla="*/ 784304 w 784304"/>
              <a:gd name="connsiteY43" fmla="*/ 460038 h 730369"/>
              <a:gd name="connsiteX44" fmla="*/ 784304 w 784304"/>
              <a:gd name="connsiteY44" fmla="*/ 450552 h 730369"/>
              <a:gd name="connsiteX45" fmla="*/ 735094 w 784304"/>
              <a:gd name="connsiteY45" fmla="*/ 450552 h 730369"/>
              <a:gd name="connsiteX46" fmla="*/ 594398 w 784304"/>
              <a:gd name="connsiteY46" fmla="*/ 450552 h 730369"/>
              <a:gd name="connsiteX47" fmla="*/ 664650 w 784304"/>
              <a:gd name="connsiteY47" fmla="*/ 154449 h 730369"/>
              <a:gd name="connsiteX48" fmla="*/ 664746 w 784304"/>
              <a:gd name="connsiteY48" fmla="*/ 154355 h 730369"/>
              <a:gd name="connsiteX49" fmla="*/ 664841 w 784304"/>
              <a:gd name="connsiteY49" fmla="*/ 154449 h 730369"/>
              <a:gd name="connsiteX50" fmla="*/ 119654 w 784304"/>
              <a:gd name="connsiteY50" fmla="*/ 154449 h 730369"/>
              <a:gd name="connsiteX51" fmla="*/ 189907 w 784304"/>
              <a:gd name="connsiteY51" fmla="*/ 450552 h 730369"/>
              <a:gd name="connsiteX52" fmla="*/ 49210 w 784304"/>
              <a:gd name="connsiteY52" fmla="*/ 450552 h 730369"/>
              <a:gd name="connsiteX53" fmla="*/ 119463 w 784304"/>
              <a:gd name="connsiteY53" fmla="*/ 154449 h 730369"/>
              <a:gd name="connsiteX54" fmla="*/ 119559 w 784304"/>
              <a:gd name="connsiteY54" fmla="*/ 154355 h 730369"/>
              <a:gd name="connsiteX55" fmla="*/ 119654 w 784304"/>
              <a:gd name="connsiteY55" fmla="*/ 154449 h 730369"/>
              <a:gd name="connsiteX56" fmla="*/ 119559 w 784304"/>
              <a:gd name="connsiteY56" fmla="*/ 509636 h 730369"/>
              <a:gd name="connsiteX57" fmla="*/ 21042 w 784304"/>
              <a:gd name="connsiteY57" fmla="*/ 469523 h 730369"/>
              <a:gd name="connsiteX58" fmla="*/ 218075 w 784304"/>
              <a:gd name="connsiteY58" fmla="*/ 469523 h 730369"/>
              <a:gd name="connsiteX59" fmla="*/ 119559 w 784304"/>
              <a:gd name="connsiteY59" fmla="*/ 509636 h 730369"/>
              <a:gd name="connsiteX60" fmla="*/ 392152 w 784304"/>
              <a:gd name="connsiteY60" fmla="*/ 151765 h 730369"/>
              <a:gd name="connsiteX61" fmla="*/ 373023 w 784304"/>
              <a:gd name="connsiteY61" fmla="*/ 132794 h 730369"/>
              <a:gd name="connsiteX62" fmla="*/ 392152 w 784304"/>
              <a:gd name="connsiteY62" fmla="*/ 113824 h 730369"/>
              <a:gd name="connsiteX63" fmla="*/ 411282 w 784304"/>
              <a:gd name="connsiteY63" fmla="*/ 132794 h 730369"/>
              <a:gd name="connsiteX64" fmla="*/ 392152 w 784304"/>
              <a:gd name="connsiteY64" fmla="*/ 151765 h 730369"/>
              <a:gd name="connsiteX65" fmla="*/ 664746 w 784304"/>
              <a:gd name="connsiteY65" fmla="*/ 509636 h 730369"/>
              <a:gd name="connsiteX66" fmla="*/ 566230 w 784304"/>
              <a:gd name="connsiteY66" fmla="*/ 469523 h 730369"/>
              <a:gd name="connsiteX67" fmla="*/ 763262 w 784304"/>
              <a:gd name="connsiteY67" fmla="*/ 469523 h 730369"/>
              <a:gd name="connsiteX68" fmla="*/ 664746 w 784304"/>
              <a:gd name="connsiteY68" fmla="*/ 509636 h 7303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Lst>
            <a:rect l="l" t="t" r="r" b="b"/>
            <a:pathLst>
              <a:path w="784304" h="730369">
                <a:moveTo>
                  <a:pt x="754750" y="450552"/>
                </a:moveTo>
                <a:lnTo>
                  <a:pt x="681608" y="142280"/>
                </a:lnTo>
                <a:lnTo>
                  <a:pt x="707787" y="142280"/>
                </a:lnTo>
                <a:cubicBezTo>
                  <a:pt x="713069" y="142280"/>
                  <a:pt x="717352" y="138033"/>
                  <a:pt x="717352" y="132794"/>
                </a:cubicBezTo>
                <a:cubicBezTo>
                  <a:pt x="717352" y="127556"/>
                  <a:pt x="713069" y="123309"/>
                  <a:pt x="707787" y="123309"/>
                </a:cubicBezTo>
                <a:lnTo>
                  <a:pt x="429053" y="123309"/>
                </a:lnTo>
                <a:cubicBezTo>
                  <a:pt x="425553" y="110036"/>
                  <a:pt x="415101" y="99671"/>
                  <a:pt x="401717" y="96200"/>
                </a:cubicBezTo>
                <a:lnTo>
                  <a:pt x="401717" y="9485"/>
                </a:lnTo>
                <a:cubicBezTo>
                  <a:pt x="401717" y="4247"/>
                  <a:pt x="397435" y="0"/>
                  <a:pt x="392152" y="0"/>
                </a:cubicBezTo>
                <a:cubicBezTo>
                  <a:pt x="386870" y="0"/>
                  <a:pt x="382588" y="4247"/>
                  <a:pt x="382588" y="9485"/>
                </a:cubicBezTo>
                <a:lnTo>
                  <a:pt x="382588" y="96200"/>
                </a:lnTo>
                <a:cubicBezTo>
                  <a:pt x="369204" y="99671"/>
                  <a:pt x="358751" y="110036"/>
                  <a:pt x="355252" y="123309"/>
                </a:cubicBezTo>
                <a:lnTo>
                  <a:pt x="76518" y="123309"/>
                </a:lnTo>
                <a:cubicBezTo>
                  <a:pt x="71235" y="123309"/>
                  <a:pt x="66953" y="127556"/>
                  <a:pt x="66953" y="132794"/>
                </a:cubicBezTo>
                <a:cubicBezTo>
                  <a:pt x="66953" y="138033"/>
                  <a:pt x="71235" y="142280"/>
                  <a:pt x="76518" y="142280"/>
                </a:cubicBezTo>
                <a:lnTo>
                  <a:pt x="102696" y="142280"/>
                </a:lnTo>
                <a:lnTo>
                  <a:pt x="29555" y="450552"/>
                </a:lnTo>
                <a:lnTo>
                  <a:pt x="0" y="450552"/>
                </a:lnTo>
                <a:lnTo>
                  <a:pt x="0" y="460038"/>
                </a:lnTo>
                <a:cubicBezTo>
                  <a:pt x="0" y="498491"/>
                  <a:pt x="52510" y="528607"/>
                  <a:pt x="119559" y="528607"/>
                </a:cubicBezTo>
                <a:cubicBezTo>
                  <a:pt x="186607" y="528607"/>
                  <a:pt x="239117" y="498491"/>
                  <a:pt x="239117" y="460038"/>
                </a:cubicBezTo>
                <a:lnTo>
                  <a:pt x="239117" y="450552"/>
                </a:lnTo>
                <a:lnTo>
                  <a:pt x="209562" y="450552"/>
                </a:lnTo>
                <a:lnTo>
                  <a:pt x="136421" y="142280"/>
                </a:lnTo>
                <a:lnTo>
                  <a:pt x="355252" y="142280"/>
                </a:lnTo>
                <a:cubicBezTo>
                  <a:pt x="358751" y="155552"/>
                  <a:pt x="369204" y="165918"/>
                  <a:pt x="382588" y="169389"/>
                </a:cubicBezTo>
                <a:lnTo>
                  <a:pt x="382588" y="692428"/>
                </a:lnTo>
                <a:lnTo>
                  <a:pt x="315635" y="692428"/>
                </a:lnTo>
                <a:cubicBezTo>
                  <a:pt x="294505" y="692428"/>
                  <a:pt x="277376" y="709415"/>
                  <a:pt x="277376" y="730369"/>
                </a:cubicBezTo>
                <a:lnTo>
                  <a:pt x="296505" y="730369"/>
                </a:lnTo>
                <a:cubicBezTo>
                  <a:pt x="296505" y="719892"/>
                  <a:pt x="305070" y="711398"/>
                  <a:pt x="315635" y="711398"/>
                </a:cubicBezTo>
                <a:lnTo>
                  <a:pt x="468670" y="711398"/>
                </a:lnTo>
                <a:cubicBezTo>
                  <a:pt x="479235" y="711398"/>
                  <a:pt x="487799" y="719892"/>
                  <a:pt x="487799" y="730369"/>
                </a:cubicBezTo>
                <a:lnTo>
                  <a:pt x="506928" y="730369"/>
                </a:lnTo>
                <a:cubicBezTo>
                  <a:pt x="506928" y="709415"/>
                  <a:pt x="489799" y="692428"/>
                  <a:pt x="468670" y="692428"/>
                </a:cubicBezTo>
                <a:lnTo>
                  <a:pt x="401717" y="692428"/>
                </a:lnTo>
                <a:lnTo>
                  <a:pt x="401717" y="169389"/>
                </a:lnTo>
                <a:cubicBezTo>
                  <a:pt x="415101" y="165918"/>
                  <a:pt x="425553" y="155552"/>
                  <a:pt x="429053" y="142280"/>
                </a:cubicBezTo>
                <a:lnTo>
                  <a:pt x="647883" y="142280"/>
                </a:lnTo>
                <a:lnTo>
                  <a:pt x="574742" y="450552"/>
                </a:lnTo>
                <a:lnTo>
                  <a:pt x="545187" y="450552"/>
                </a:lnTo>
                <a:lnTo>
                  <a:pt x="545187" y="460038"/>
                </a:lnTo>
                <a:cubicBezTo>
                  <a:pt x="545187" y="498491"/>
                  <a:pt x="597697" y="528607"/>
                  <a:pt x="664746" y="528607"/>
                </a:cubicBezTo>
                <a:cubicBezTo>
                  <a:pt x="731794" y="528607"/>
                  <a:pt x="784304" y="498491"/>
                  <a:pt x="784304" y="460038"/>
                </a:cubicBezTo>
                <a:lnTo>
                  <a:pt x="784304" y="450552"/>
                </a:lnTo>
                <a:close/>
                <a:moveTo>
                  <a:pt x="735094" y="450552"/>
                </a:moveTo>
                <a:lnTo>
                  <a:pt x="594398" y="450552"/>
                </a:lnTo>
                <a:lnTo>
                  <a:pt x="664650" y="154449"/>
                </a:lnTo>
                <a:cubicBezTo>
                  <a:pt x="664650" y="154397"/>
                  <a:pt x="664693" y="154355"/>
                  <a:pt x="664746" y="154355"/>
                </a:cubicBezTo>
                <a:cubicBezTo>
                  <a:pt x="664798" y="154355"/>
                  <a:pt x="664841" y="154397"/>
                  <a:pt x="664841" y="154449"/>
                </a:cubicBezTo>
                <a:close/>
                <a:moveTo>
                  <a:pt x="119654" y="154449"/>
                </a:moveTo>
                <a:lnTo>
                  <a:pt x="189907" y="450552"/>
                </a:lnTo>
                <a:lnTo>
                  <a:pt x="49210" y="450552"/>
                </a:lnTo>
                <a:lnTo>
                  <a:pt x="119463" y="154449"/>
                </a:lnTo>
                <a:cubicBezTo>
                  <a:pt x="119463" y="154397"/>
                  <a:pt x="119506" y="154355"/>
                  <a:pt x="119559" y="154355"/>
                </a:cubicBezTo>
                <a:cubicBezTo>
                  <a:pt x="119611" y="154355"/>
                  <a:pt x="119654" y="154397"/>
                  <a:pt x="119654" y="154449"/>
                </a:cubicBezTo>
                <a:close/>
                <a:moveTo>
                  <a:pt x="119559" y="509636"/>
                </a:moveTo>
                <a:cubicBezTo>
                  <a:pt x="71668" y="509636"/>
                  <a:pt x="30310" y="492060"/>
                  <a:pt x="21042" y="469523"/>
                </a:cubicBezTo>
                <a:lnTo>
                  <a:pt x="218075" y="469523"/>
                </a:lnTo>
                <a:cubicBezTo>
                  <a:pt x="208807" y="492060"/>
                  <a:pt x="167449" y="509636"/>
                  <a:pt x="119559" y="509636"/>
                </a:cubicBezTo>
                <a:close/>
                <a:moveTo>
                  <a:pt x="392152" y="151765"/>
                </a:moveTo>
                <a:cubicBezTo>
                  <a:pt x="381587" y="151765"/>
                  <a:pt x="373023" y="143272"/>
                  <a:pt x="373023" y="132794"/>
                </a:cubicBezTo>
                <a:cubicBezTo>
                  <a:pt x="373023" y="122317"/>
                  <a:pt x="381587" y="113824"/>
                  <a:pt x="392152" y="113824"/>
                </a:cubicBezTo>
                <a:cubicBezTo>
                  <a:pt x="402717" y="113824"/>
                  <a:pt x="411282" y="122317"/>
                  <a:pt x="411282" y="132794"/>
                </a:cubicBezTo>
                <a:cubicBezTo>
                  <a:pt x="411282" y="143272"/>
                  <a:pt x="402717" y="151765"/>
                  <a:pt x="392152" y="151765"/>
                </a:cubicBezTo>
                <a:close/>
                <a:moveTo>
                  <a:pt x="664746" y="509636"/>
                </a:moveTo>
                <a:cubicBezTo>
                  <a:pt x="616855" y="509636"/>
                  <a:pt x="575498" y="492060"/>
                  <a:pt x="566230" y="469523"/>
                </a:cubicBezTo>
                <a:lnTo>
                  <a:pt x="763262" y="469523"/>
                </a:lnTo>
                <a:cubicBezTo>
                  <a:pt x="753994" y="492060"/>
                  <a:pt x="712636" y="509636"/>
                  <a:pt x="664746" y="509636"/>
                </a:cubicBezTo>
                <a:close/>
              </a:path>
            </a:pathLst>
          </a:custGeom>
          <a:solidFill>
            <a:srgbClr val="000000"/>
          </a:solidFill>
          <a:ln w="9525" cap="flat">
            <a:solidFill>
              <a:srgbClr val="00B050"/>
            </a:solidFill>
            <a:prstDash val="solid"/>
            <a:miter/>
          </a:ln>
        </xdr:spPr>
        <xdr:txBody>
          <a:bodyPr rtlCol="0" anchor="ctr"/>
          <a:lstStyle/>
          <a:p>
            <a:endParaRPr lang="fr-FR"/>
          </a:p>
        </xdr:txBody>
      </xdr:sp>
      <xdr:sp macro="" textlink="">
        <xdr:nvSpPr>
          <xdr:cNvPr id="4" name="Forme libre : forme 3">
            <a:extLst>
              <a:ext uri="{FF2B5EF4-FFF2-40B4-BE49-F238E27FC236}">
                <a16:creationId xmlns:a16="http://schemas.microsoft.com/office/drawing/2014/main" id="{8D783FEB-6792-9A6F-8CF0-C844DFF051BA}"/>
              </a:ext>
            </a:extLst>
          </xdr:cNvPr>
          <xdr:cNvSpPr/>
        </xdr:nvSpPr>
        <xdr:spPr>
          <a:xfrm>
            <a:off x="40696991" y="3911362"/>
            <a:ext cx="459105" cy="18970"/>
          </a:xfrm>
          <a:custGeom>
            <a:avLst/>
            <a:gdLst>
              <a:gd name="connsiteX0" fmla="*/ 0 w 459105"/>
              <a:gd name="connsiteY0" fmla="*/ 0 h 18970"/>
              <a:gd name="connsiteX1" fmla="*/ 459105 w 459105"/>
              <a:gd name="connsiteY1" fmla="*/ 0 h 18970"/>
              <a:gd name="connsiteX2" fmla="*/ 459105 w 459105"/>
              <a:gd name="connsiteY2" fmla="*/ 18971 h 18970"/>
              <a:gd name="connsiteX3" fmla="*/ 0 w 459105"/>
              <a:gd name="connsiteY3" fmla="*/ 18971 h 18970"/>
            </a:gdLst>
            <a:ahLst/>
            <a:cxnLst>
              <a:cxn ang="0">
                <a:pos x="connsiteX0" y="connsiteY0"/>
              </a:cxn>
              <a:cxn ang="0">
                <a:pos x="connsiteX1" y="connsiteY1"/>
              </a:cxn>
              <a:cxn ang="0">
                <a:pos x="connsiteX2" y="connsiteY2"/>
              </a:cxn>
              <a:cxn ang="0">
                <a:pos x="connsiteX3" y="connsiteY3"/>
              </a:cxn>
            </a:cxnLst>
            <a:rect l="l" t="t" r="r" b="b"/>
            <a:pathLst>
              <a:path w="459105" h="18970">
                <a:moveTo>
                  <a:pt x="0" y="0"/>
                </a:moveTo>
                <a:lnTo>
                  <a:pt x="459105" y="0"/>
                </a:lnTo>
                <a:lnTo>
                  <a:pt x="459105" y="18971"/>
                </a:lnTo>
                <a:lnTo>
                  <a:pt x="0" y="18971"/>
                </a:lnTo>
                <a:close/>
              </a:path>
            </a:pathLst>
          </a:custGeom>
          <a:solidFill>
            <a:srgbClr val="000000"/>
          </a:solidFill>
          <a:ln w="9525" cap="flat">
            <a:solidFill>
              <a:srgbClr val="00B050"/>
            </a:solidFill>
            <a:prstDash val="solid"/>
            <a:miter/>
          </a:ln>
        </xdr:spPr>
        <xdr:txBody>
          <a:bodyPr rtlCol="0" anchor="ctr"/>
          <a:lstStyle/>
          <a:p>
            <a:endParaRPr lang="fr-FR"/>
          </a:p>
        </xdr:txBody>
      </xdr:sp>
    </xdr:grpSp>
    <xdr:clientData/>
  </xdr:twoCellAnchor>
  <xdr:twoCellAnchor>
    <xdr:from>
      <xdr:col>1</xdr:col>
      <xdr:colOff>144162</xdr:colOff>
      <xdr:row>13</xdr:row>
      <xdr:rowOff>205947</xdr:rowOff>
    </xdr:from>
    <xdr:to>
      <xdr:col>1</xdr:col>
      <xdr:colOff>648729</xdr:colOff>
      <xdr:row>17</xdr:row>
      <xdr:rowOff>0</xdr:rowOff>
    </xdr:to>
    <xdr:sp macro="" textlink="">
      <xdr:nvSpPr>
        <xdr:cNvPr id="5" name="Flèche : bas 4">
          <a:extLst>
            <a:ext uri="{FF2B5EF4-FFF2-40B4-BE49-F238E27FC236}">
              <a16:creationId xmlns:a16="http://schemas.microsoft.com/office/drawing/2014/main" id="{A7B36714-81B4-9B39-7FB8-F15759AEC603}"/>
            </a:ext>
          </a:extLst>
        </xdr:cNvPr>
        <xdr:cNvSpPr/>
      </xdr:nvSpPr>
      <xdr:spPr>
        <a:xfrm>
          <a:off x="576648" y="3439298"/>
          <a:ext cx="504567" cy="700216"/>
        </a:xfrm>
        <a:prstGeom prst="downArrow">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364063</xdr:colOff>
      <xdr:row>4</xdr:row>
      <xdr:rowOff>83899</xdr:rowOff>
    </xdr:from>
    <xdr:to>
      <xdr:col>15</xdr:col>
      <xdr:colOff>0</xdr:colOff>
      <xdr:row>6</xdr:row>
      <xdr:rowOff>180260</xdr:rowOff>
    </xdr:to>
    <xdr:grpSp>
      <xdr:nvGrpSpPr>
        <xdr:cNvPr id="2" name="Graphique 2" descr="Balance de la justice contour">
          <a:extLst>
            <a:ext uri="{FF2B5EF4-FFF2-40B4-BE49-F238E27FC236}">
              <a16:creationId xmlns:a16="http://schemas.microsoft.com/office/drawing/2014/main" id="{7FA1EA42-6638-4362-A03E-E511FDAD7F1F}"/>
            </a:ext>
          </a:extLst>
        </xdr:cNvPr>
        <xdr:cNvGrpSpPr/>
      </xdr:nvGrpSpPr>
      <xdr:grpSpPr>
        <a:xfrm>
          <a:off x="14152453" y="1095454"/>
          <a:ext cx="430322" cy="540226"/>
          <a:chOff x="40534391" y="3171508"/>
          <a:chExt cx="784304" cy="758825"/>
        </a:xfrm>
        <a:solidFill>
          <a:srgbClr val="000000"/>
        </a:solidFill>
      </xdr:grpSpPr>
      <xdr:sp macro="" textlink="">
        <xdr:nvSpPr>
          <xdr:cNvPr id="3" name="Forme libre : forme 2">
            <a:extLst>
              <a:ext uri="{FF2B5EF4-FFF2-40B4-BE49-F238E27FC236}">
                <a16:creationId xmlns:a16="http://schemas.microsoft.com/office/drawing/2014/main" id="{2F60AE5C-FF63-CB86-899F-B482E42362B6}"/>
              </a:ext>
            </a:extLst>
          </xdr:cNvPr>
          <xdr:cNvSpPr/>
        </xdr:nvSpPr>
        <xdr:spPr>
          <a:xfrm>
            <a:off x="40534391" y="3171508"/>
            <a:ext cx="784304" cy="730369"/>
          </a:xfrm>
          <a:custGeom>
            <a:avLst/>
            <a:gdLst>
              <a:gd name="connsiteX0" fmla="*/ 754750 w 784304"/>
              <a:gd name="connsiteY0" fmla="*/ 450552 h 730369"/>
              <a:gd name="connsiteX1" fmla="*/ 681608 w 784304"/>
              <a:gd name="connsiteY1" fmla="*/ 142280 h 730369"/>
              <a:gd name="connsiteX2" fmla="*/ 707787 w 784304"/>
              <a:gd name="connsiteY2" fmla="*/ 142280 h 730369"/>
              <a:gd name="connsiteX3" fmla="*/ 717352 w 784304"/>
              <a:gd name="connsiteY3" fmla="*/ 132794 h 730369"/>
              <a:gd name="connsiteX4" fmla="*/ 707787 w 784304"/>
              <a:gd name="connsiteY4" fmla="*/ 123309 h 730369"/>
              <a:gd name="connsiteX5" fmla="*/ 429053 w 784304"/>
              <a:gd name="connsiteY5" fmla="*/ 123309 h 730369"/>
              <a:gd name="connsiteX6" fmla="*/ 401717 w 784304"/>
              <a:gd name="connsiteY6" fmla="*/ 96200 h 730369"/>
              <a:gd name="connsiteX7" fmla="*/ 401717 w 784304"/>
              <a:gd name="connsiteY7" fmla="*/ 9485 h 730369"/>
              <a:gd name="connsiteX8" fmla="*/ 392152 w 784304"/>
              <a:gd name="connsiteY8" fmla="*/ 0 h 730369"/>
              <a:gd name="connsiteX9" fmla="*/ 382588 w 784304"/>
              <a:gd name="connsiteY9" fmla="*/ 9485 h 730369"/>
              <a:gd name="connsiteX10" fmla="*/ 382588 w 784304"/>
              <a:gd name="connsiteY10" fmla="*/ 96200 h 730369"/>
              <a:gd name="connsiteX11" fmla="*/ 355252 w 784304"/>
              <a:gd name="connsiteY11" fmla="*/ 123309 h 730369"/>
              <a:gd name="connsiteX12" fmla="*/ 76518 w 784304"/>
              <a:gd name="connsiteY12" fmla="*/ 123309 h 730369"/>
              <a:gd name="connsiteX13" fmla="*/ 66953 w 784304"/>
              <a:gd name="connsiteY13" fmla="*/ 132794 h 730369"/>
              <a:gd name="connsiteX14" fmla="*/ 76518 w 784304"/>
              <a:gd name="connsiteY14" fmla="*/ 142280 h 730369"/>
              <a:gd name="connsiteX15" fmla="*/ 102696 w 784304"/>
              <a:gd name="connsiteY15" fmla="*/ 142280 h 730369"/>
              <a:gd name="connsiteX16" fmla="*/ 29555 w 784304"/>
              <a:gd name="connsiteY16" fmla="*/ 450552 h 730369"/>
              <a:gd name="connsiteX17" fmla="*/ 0 w 784304"/>
              <a:gd name="connsiteY17" fmla="*/ 450552 h 730369"/>
              <a:gd name="connsiteX18" fmla="*/ 0 w 784304"/>
              <a:gd name="connsiteY18" fmla="*/ 460038 h 730369"/>
              <a:gd name="connsiteX19" fmla="*/ 119559 w 784304"/>
              <a:gd name="connsiteY19" fmla="*/ 528607 h 730369"/>
              <a:gd name="connsiteX20" fmla="*/ 239117 w 784304"/>
              <a:gd name="connsiteY20" fmla="*/ 460038 h 730369"/>
              <a:gd name="connsiteX21" fmla="*/ 239117 w 784304"/>
              <a:gd name="connsiteY21" fmla="*/ 450552 h 730369"/>
              <a:gd name="connsiteX22" fmla="*/ 209562 w 784304"/>
              <a:gd name="connsiteY22" fmla="*/ 450552 h 730369"/>
              <a:gd name="connsiteX23" fmla="*/ 136421 w 784304"/>
              <a:gd name="connsiteY23" fmla="*/ 142280 h 730369"/>
              <a:gd name="connsiteX24" fmla="*/ 355252 w 784304"/>
              <a:gd name="connsiteY24" fmla="*/ 142280 h 730369"/>
              <a:gd name="connsiteX25" fmla="*/ 382588 w 784304"/>
              <a:gd name="connsiteY25" fmla="*/ 169389 h 730369"/>
              <a:gd name="connsiteX26" fmla="*/ 382588 w 784304"/>
              <a:gd name="connsiteY26" fmla="*/ 692428 h 730369"/>
              <a:gd name="connsiteX27" fmla="*/ 315635 w 784304"/>
              <a:gd name="connsiteY27" fmla="*/ 692428 h 730369"/>
              <a:gd name="connsiteX28" fmla="*/ 277376 w 784304"/>
              <a:gd name="connsiteY28" fmla="*/ 730369 h 730369"/>
              <a:gd name="connsiteX29" fmla="*/ 296505 w 784304"/>
              <a:gd name="connsiteY29" fmla="*/ 730369 h 730369"/>
              <a:gd name="connsiteX30" fmla="*/ 315635 w 784304"/>
              <a:gd name="connsiteY30" fmla="*/ 711398 h 730369"/>
              <a:gd name="connsiteX31" fmla="*/ 468670 w 784304"/>
              <a:gd name="connsiteY31" fmla="*/ 711398 h 730369"/>
              <a:gd name="connsiteX32" fmla="*/ 487799 w 784304"/>
              <a:gd name="connsiteY32" fmla="*/ 730369 h 730369"/>
              <a:gd name="connsiteX33" fmla="*/ 506928 w 784304"/>
              <a:gd name="connsiteY33" fmla="*/ 730369 h 730369"/>
              <a:gd name="connsiteX34" fmla="*/ 468670 w 784304"/>
              <a:gd name="connsiteY34" fmla="*/ 692428 h 730369"/>
              <a:gd name="connsiteX35" fmla="*/ 401717 w 784304"/>
              <a:gd name="connsiteY35" fmla="*/ 692428 h 730369"/>
              <a:gd name="connsiteX36" fmla="*/ 401717 w 784304"/>
              <a:gd name="connsiteY36" fmla="*/ 169389 h 730369"/>
              <a:gd name="connsiteX37" fmla="*/ 429053 w 784304"/>
              <a:gd name="connsiteY37" fmla="*/ 142280 h 730369"/>
              <a:gd name="connsiteX38" fmla="*/ 647883 w 784304"/>
              <a:gd name="connsiteY38" fmla="*/ 142280 h 730369"/>
              <a:gd name="connsiteX39" fmla="*/ 574742 w 784304"/>
              <a:gd name="connsiteY39" fmla="*/ 450552 h 730369"/>
              <a:gd name="connsiteX40" fmla="*/ 545187 w 784304"/>
              <a:gd name="connsiteY40" fmla="*/ 450552 h 730369"/>
              <a:gd name="connsiteX41" fmla="*/ 545187 w 784304"/>
              <a:gd name="connsiteY41" fmla="*/ 460038 h 730369"/>
              <a:gd name="connsiteX42" fmla="*/ 664746 w 784304"/>
              <a:gd name="connsiteY42" fmla="*/ 528607 h 730369"/>
              <a:gd name="connsiteX43" fmla="*/ 784304 w 784304"/>
              <a:gd name="connsiteY43" fmla="*/ 460038 h 730369"/>
              <a:gd name="connsiteX44" fmla="*/ 784304 w 784304"/>
              <a:gd name="connsiteY44" fmla="*/ 450552 h 730369"/>
              <a:gd name="connsiteX45" fmla="*/ 735094 w 784304"/>
              <a:gd name="connsiteY45" fmla="*/ 450552 h 730369"/>
              <a:gd name="connsiteX46" fmla="*/ 594398 w 784304"/>
              <a:gd name="connsiteY46" fmla="*/ 450552 h 730369"/>
              <a:gd name="connsiteX47" fmla="*/ 664650 w 784304"/>
              <a:gd name="connsiteY47" fmla="*/ 154449 h 730369"/>
              <a:gd name="connsiteX48" fmla="*/ 664746 w 784304"/>
              <a:gd name="connsiteY48" fmla="*/ 154355 h 730369"/>
              <a:gd name="connsiteX49" fmla="*/ 664841 w 784304"/>
              <a:gd name="connsiteY49" fmla="*/ 154449 h 730369"/>
              <a:gd name="connsiteX50" fmla="*/ 119654 w 784304"/>
              <a:gd name="connsiteY50" fmla="*/ 154449 h 730369"/>
              <a:gd name="connsiteX51" fmla="*/ 189907 w 784304"/>
              <a:gd name="connsiteY51" fmla="*/ 450552 h 730369"/>
              <a:gd name="connsiteX52" fmla="*/ 49210 w 784304"/>
              <a:gd name="connsiteY52" fmla="*/ 450552 h 730369"/>
              <a:gd name="connsiteX53" fmla="*/ 119463 w 784304"/>
              <a:gd name="connsiteY53" fmla="*/ 154449 h 730369"/>
              <a:gd name="connsiteX54" fmla="*/ 119559 w 784304"/>
              <a:gd name="connsiteY54" fmla="*/ 154355 h 730369"/>
              <a:gd name="connsiteX55" fmla="*/ 119654 w 784304"/>
              <a:gd name="connsiteY55" fmla="*/ 154449 h 730369"/>
              <a:gd name="connsiteX56" fmla="*/ 119559 w 784304"/>
              <a:gd name="connsiteY56" fmla="*/ 509636 h 730369"/>
              <a:gd name="connsiteX57" fmla="*/ 21042 w 784304"/>
              <a:gd name="connsiteY57" fmla="*/ 469523 h 730369"/>
              <a:gd name="connsiteX58" fmla="*/ 218075 w 784304"/>
              <a:gd name="connsiteY58" fmla="*/ 469523 h 730369"/>
              <a:gd name="connsiteX59" fmla="*/ 119559 w 784304"/>
              <a:gd name="connsiteY59" fmla="*/ 509636 h 730369"/>
              <a:gd name="connsiteX60" fmla="*/ 392152 w 784304"/>
              <a:gd name="connsiteY60" fmla="*/ 151765 h 730369"/>
              <a:gd name="connsiteX61" fmla="*/ 373023 w 784304"/>
              <a:gd name="connsiteY61" fmla="*/ 132794 h 730369"/>
              <a:gd name="connsiteX62" fmla="*/ 392152 w 784304"/>
              <a:gd name="connsiteY62" fmla="*/ 113824 h 730369"/>
              <a:gd name="connsiteX63" fmla="*/ 411282 w 784304"/>
              <a:gd name="connsiteY63" fmla="*/ 132794 h 730369"/>
              <a:gd name="connsiteX64" fmla="*/ 392152 w 784304"/>
              <a:gd name="connsiteY64" fmla="*/ 151765 h 730369"/>
              <a:gd name="connsiteX65" fmla="*/ 664746 w 784304"/>
              <a:gd name="connsiteY65" fmla="*/ 509636 h 730369"/>
              <a:gd name="connsiteX66" fmla="*/ 566230 w 784304"/>
              <a:gd name="connsiteY66" fmla="*/ 469523 h 730369"/>
              <a:gd name="connsiteX67" fmla="*/ 763262 w 784304"/>
              <a:gd name="connsiteY67" fmla="*/ 469523 h 730369"/>
              <a:gd name="connsiteX68" fmla="*/ 664746 w 784304"/>
              <a:gd name="connsiteY68" fmla="*/ 509636 h 7303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Lst>
            <a:rect l="l" t="t" r="r" b="b"/>
            <a:pathLst>
              <a:path w="784304" h="730369">
                <a:moveTo>
                  <a:pt x="754750" y="450552"/>
                </a:moveTo>
                <a:lnTo>
                  <a:pt x="681608" y="142280"/>
                </a:lnTo>
                <a:lnTo>
                  <a:pt x="707787" y="142280"/>
                </a:lnTo>
                <a:cubicBezTo>
                  <a:pt x="713069" y="142280"/>
                  <a:pt x="717352" y="138033"/>
                  <a:pt x="717352" y="132794"/>
                </a:cubicBezTo>
                <a:cubicBezTo>
                  <a:pt x="717352" y="127556"/>
                  <a:pt x="713069" y="123309"/>
                  <a:pt x="707787" y="123309"/>
                </a:cubicBezTo>
                <a:lnTo>
                  <a:pt x="429053" y="123309"/>
                </a:lnTo>
                <a:cubicBezTo>
                  <a:pt x="425553" y="110036"/>
                  <a:pt x="415101" y="99671"/>
                  <a:pt x="401717" y="96200"/>
                </a:cubicBezTo>
                <a:lnTo>
                  <a:pt x="401717" y="9485"/>
                </a:lnTo>
                <a:cubicBezTo>
                  <a:pt x="401717" y="4247"/>
                  <a:pt x="397435" y="0"/>
                  <a:pt x="392152" y="0"/>
                </a:cubicBezTo>
                <a:cubicBezTo>
                  <a:pt x="386870" y="0"/>
                  <a:pt x="382588" y="4247"/>
                  <a:pt x="382588" y="9485"/>
                </a:cubicBezTo>
                <a:lnTo>
                  <a:pt x="382588" y="96200"/>
                </a:lnTo>
                <a:cubicBezTo>
                  <a:pt x="369204" y="99671"/>
                  <a:pt x="358751" y="110036"/>
                  <a:pt x="355252" y="123309"/>
                </a:cubicBezTo>
                <a:lnTo>
                  <a:pt x="76518" y="123309"/>
                </a:lnTo>
                <a:cubicBezTo>
                  <a:pt x="71235" y="123309"/>
                  <a:pt x="66953" y="127556"/>
                  <a:pt x="66953" y="132794"/>
                </a:cubicBezTo>
                <a:cubicBezTo>
                  <a:pt x="66953" y="138033"/>
                  <a:pt x="71235" y="142280"/>
                  <a:pt x="76518" y="142280"/>
                </a:cubicBezTo>
                <a:lnTo>
                  <a:pt x="102696" y="142280"/>
                </a:lnTo>
                <a:lnTo>
                  <a:pt x="29555" y="450552"/>
                </a:lnTo>
                <a:lnTo>
                  <a:pt x="0" y="450552"/>
                </a:lnTo>
                <a:lnTo>
                  <a:pt x="0" y="460038"/>
                </a:lnTo>
                <a:cubicBezTo>
                  <a:pt x="0" y="498491"/>
                  <a:pt x="52510" y="528607"/>
                  <a:pt x="119559" y="528607"/>
                </a:cubicBezTo>
                <a:cubicBezTo>
                  <a:pt x="186607" y="528607"/>
                  <a:pt x="239117" y="498491"/>
                  <a:pt x="239117" y="460038"/>
                </a:cubicBezTo>
                <a:lnTo>
                  <a:pt x="239117" y="450552"/>
                </a:lnTo>
                <a:lnTo>
                  <a:pt x="209562" y="450552"/>
                </a:lnTo>
                <a:lnTo>
                  <a:pt x="136421" y="142280"/>
                </a:lnTo>
                <a:lnTo>
                  <a:pt x="355252" y="142280"/>
                </a:lnTo>
                <a:cubicBezTo>
                  <a:pt x="358751" y="155552"/>
                  <a:pt x="369204" y="165918"/>
                  <a:pt x="382588" y="169389"/>
                </a:cubicBezTo>
                <a:lnTo>
                  <a:pt x="382588" y="692428"/>
                </a:lnTo>
                <a:lnTo>
                  <a:pt x="315635" y="692428"/>
                </a:lnTo>
                <a:cubicBezTo>
                  <a:pt x="294505" y="692428"/>
                  <a:pt x="277376" y="709415"/>
                  <a:pt x="277376" y="730369"/>
                </a:cubicBezTo>
                <a:lnTo>
                  <a:pt x="296505" y="730369"/>
                </a:lnTo>
                <a:cubicBezTo>
                  <a:pt x="296505" y="719892"/>
                  <a:pt x="305070" y="711398"/>
                  <a:pt x="315635" y="711398"/>
                </a:cubicBezTo>
                <a:lnTo>
                  <a:pt x="468670" y="711398"/>
                </a:lnTo>
                <a:cubicBezTo>
                  <a:pt x="479235" y="711398"/>
                  <a:pt x="487799" y="719892"/>
                  <a:pt x="487799" y="730369"/>
                </a:cubicBezTo>
                <a:lnTo>
                  <a:pt x="506928" y="730369"/>
                </a:lnTo>
                <a:cubicBezTo>
                  <a:pt x="506928" y="709415"/>
                  <a:pt x="489799" y="692428"/>
                  <a:pt x="468670" y="692428"/>
                </a:cubicBezTo>
                <a:lnTo>
                  <a:pt x="401717" y="692428"/>
                </a:lnTo>
                <a:lnTo>
                  <a:pt x="401717" y="169389"/>
                </a:lnTo>
                <a:cubicBezTo>
                  <a:pt x="415101" y="165918"/>
                  <a:pt x="425553" y="155552"/>
                  <a:pt x="429053" y="142280"/>
                </a:cubicBezTo>
                <a:lnTo>
                  <a:pt x="647883" y="142280"/>
                </a:lnTo>
                <a:lnTo>
                  <a:pt x="574742" y="450552"/>
                </a:lnTo>
                <a:lnTo>
                  <a:pt x="545187" y="450552"/>
                </a:lnTo>
                <a:lnTo>
                  <a:pt x="545187" y="460038"/>
                </a:lnTo>
                <a:cubicBezTo>
                  <a:pt x="545187" y="498491"/>
                  <a:pt x="597697" y="528607"/>
                  <a:pt x="664746" y="528607"/>
                </a:cubicBezTo>
                <a:cubicBezTo>
                  <a:pt x="731794" y="528607"/>
                  <a:pt x="784304" y="498491"/>
                  <a:pt x="784304" y="460038"/>
                </a:cubicBezTo>
                <a:lnTo>
                  <a:pt x="784304" y="450552"/>
                </a:lnTo>
                <a:close/>
                <a:moveTo>
                  <a:pt x="735094" y="450552"/>
                </a:moveTo>
                <a:lnTo>
                  <a:pt x="594398" y="450552"/>
                </a:lnTo>
                <a:lnTo>
                  <a:pt x="664650" y="154449"/>
                </a:lnTo>
                <a:cubicBezTo>
                  <a:pt x="664650" y="154397"/>
                  <a:pt x="664693" y="154355"/>
                  <a:pt x="664746" y="154355"/>
                </a:cubicBezTo>
                <a:cubicBezTo>
                  <a:pt x="664798" y="154355"/>
                  <a:pt x="664841" y="154397"/>
                  <a:pt x="664841" y="154449"/>
                </a:cubicBezTo>
                <a:close/>
                <a:moveTo>
                  <a:pt x="119654" y="154449"/>
                </a:moveTo>
                <a:lnTo>
                  <a:pt x="189907" y="450552"/>
                </a:lnTo>
                <a:lnTo>
                  <a:pt x="49210" y="450552"/>
                </a:lnTo>
                <a:lnTo>
                  <a:pt x="119463" y="154449"/>
                </a:lnTo>
                <a:cubicBezTo>
                  <a:pt x="119463" y="154397"/>
                  <a:pt x="119506" y="154355"/>
                  <a:pt x="119559" y="154355"/>
                </a:cubicBezTo>
                <a:cubicBezTo>
                  <a:pt x="119611" y="154355"/>
                  <a:pt x="119654" y="154397"/>
                  <a:pt x="119654" y="154449"/>
                </a:cubicBezTo>
                <a:close/>
                <a:moveTo>
                  <a:pt x="119559" y="509636"/>
                </a:moveTo>
                <a:cubicBezTo>
                  <a:pt x="71668" y="509636"/>
                  <a:pt x="30310" y="492060"/>
                  <a:pt x="21042" y="469523"/>
                </a:cubicBezTo>
                <a:lnTo>
                  <a:pt x="218075" y="469523"/>
                </a:lnTo>
                <a:cubicBezTo>
                  <a:pt x="208807" y="492060"/>
                  <a:pt x="167449" y="509636"/>
                  <a:pt x="119559" y="509636"/>
                </a:cubicBezTo>
                <a:close/>
                <a:moveTo>
                  <a:pt x="392152" y="151765"/>
                </a:moveTo>
                <a:cubicBezTo>
                  <a:pt x="381587" y="151765"/>
                  <a:pt x="373023" y="143272"/>
                  <a:pt x="373023" y="132794"/>
                </a:cubicBezTo>
                <a:cubicBezTo>
                  <a:pt x="373023" y="122317"/>
                  <a:pt x="381587" y="113824"/>
                  <a:pt x="392152" y="113824"/>
                </a:cubicBezTo>
                <a:cubicBezTo>
                  <a:pt x="402717" y="113824"/>
                  <a:pt x="411282" y="122317"/>
                  <a:pt x="411282" y="132794"/>
                </a:cubicBezTo>
                <a:cubicBezTo>
                  <a:pt x="411282" y="143272"/>
                  <a:pt x="402717" y="151765"/>
                  <a:pt x="392152" y="151765"/>
                </a:cubicBezTo>
                <a:close/>
                <a:moveTo>
                  <a:pt x="664746" y="509636"/>
                </a:moveTo>
                <a:cubicBezTo>
                  <a:pt x="616855" y="509636"/>
                  <a:pt x="575498" y="492060"/>
                  <a:pt x="566230" y="469523"/>
                </a:cubicBezTo>
                <a:lnTo>
                  <a:pt x="763262" y="469523"/>
                </a:lnTo>
                <a:cubicBezTo>
                  <a:pt x="753994" y="492060"/>
                  <a:pt x="712636" y="509636"/>
                  <a:pt x="664746" y="509636"/>
                </a:cubicBezTo>
                <a:close/>
              </a:path>
            </a:pathLst>
          </a:custGeom>
          <a:solidFill>
            <a:srgbClr val="000000"/>
          </a:solidFill>
          <a:ln w="9525" cap="flat">
            <a:solidFill>
              <a:srgbClr val="00B050"/>
            </a:solidFill>
            <a:prstDash val="solid"/>
            <a:miter/>
          </a:ln>
        </xdr:spPr>
        <xdr:txBody>
          <a:bodyPr rtlCol="0" anchor="ctr"/>
          <a:lstStyle/>
          <a:p>
            <a:endParaRPr lang="fr-FR"/>
          </a:p>
        </xdr:txBody>
      </xdr:sp>
      <xdr:sp macro="" textlink="">
        <xdr:nvSpPr>
          <xdr:cNvPr id="4" name="Forme libre : forme 3">
            <a:extLst>
              <a:ext uri="{FF2B5EF4-FFF2-40B4-BE49-F238E27FC236}">
                <a16:creationId xmlns:a16="http://schemas.microsoft.com/office/drawing/2014/main" id="{BB6F3046-A603-9998-D7EF-EC4AC78963E7}"/>
              </a:ext>
            </a:extLst>
          </xdr:cNvPr>
          <xdr:cNvSpPr/>
        </xdr:nvSpPr>
        <xdr:spPr>
          <a:xfrm>
            <a:off x="40696991" y="3911362"/>
            <a:ext cx="459105" cy="18970"/>
          </a:xfrm>
          <a:custGeom>
            <a:avLst/>
            <a:gdLst>
              <a:gd name="connsiteX0" fmla="*/ 0 w 459105"/>
              <a:gd name="connsiteY0" fmla="*/ 0 h 18970"/>
              <a:gd name="connsiteX1" fmla="*/ 459105 w 459105"/>
              <a:gd name="connsiteY1" fmla="*/ 0 h 18970"/>
              <a:gd name="connsiteX2" fmla="*/ 459105 w 459105"/>
              <a:gd name="connsiteY2" fmla="*/ 18971 h 18970"/>
              <a:gd name="connsiteX3" fmla="*/ 0 w 459105"/>
              <a:gd name="connsiteY3" fmla="*/ 18971 h 18970"/>
            </a:gdLst>
            <a:ahLst/>
            <a:cxnLst>
              <a:cxn ang="0">
                <a:pos x="connsiteX0" y="connsiteY0"/>
              </a:cxn>
              <a:cxn ang="0">
                <a:pos x="connsiteX1" y="connsiteY1"/>
              </a:cxn>
              <a:cxn ang="0">
                <a:pos x="connsiteX2" y="connsiteY2"/>
              </a:cxn>
              <a:cxn ang="0">
                <a:pos x="connsiteX3" y="connsiteY3"/>
              </a:cxn>
            </a:cxnLst>
            <a:rect l="l" t="t" r="r" b="b"/>
            <a:pathLst>
              <a:path w="459105" h="18970">
                <a:moveTo>
                  <a:pt x="0" y="0"/>
                </a:moveTo>
                <a:lnTo>
                  <a:pt x="459105" y="0"/>
                </a:lnTo>
                <a:lnTo>
                  <a:pt x="459105" y="18971"/>
                </a:lnTo>
                <a:lnTo>
                  <a:pt x="0" y="18971"/>
                </a:lnTo>
                <a:close/>
              </a:path>
            </a:pathLst>
          </a:custGeom>
          <a:solidFill>
            <a:srgbClr val="000000"/>
          </a:solidFill>
          <a:ln w="9525" cap="flat">
            <a:solidFill>
              <a:srgbClr val="00B050"/>
            </a:solidFill>
            <a:prstDash val="solid"/>
            <a:miter/>
          </a:ln>
        </xdr:spPr>
        <xdr:txBody>
          <a:bodyPr rtlCol="0" anchor="ctr"/>
          <a:lstStyle/>
          <a:p>
            <a:endParaRPr lang="fr-FR"/>
          </a:p>
        </xdr:txBody>
      </xdr:sp>
    </xdr:grpSp>
    <xdr:clientData/>
  </xdr:twoCellAnchor>
  <xdr:twoCellAnchor>
    <xdr:from>
      <xdr:col>1</xdr:col>
      <xdr:colOff>144162</xdr:colOff>
      <xdr:row>13</xdr:row>
      <xdr:rowOff>205947</xdr:rowOff>
    </xdr:from>
    <xdr:to>
      <xdr:col>1</xdr:col>
      <xdr:colOff>648729</xdr:colOff>
      <xdr:row>17</xdr:row>
      <xdr:rowOff>0</xdr:rowOff>
    </xdr:to>
    <xdr:sp macro="" textlink="">
      <xdr:nvSpPr>
        <xdr:cNvPr id="6" name="Flèche : bas 5">
          <a:extLst>
            <a:ext uri="{FF2B5EF4-FFF2-40B4-BE49-F238E27FC236}">
              <a16:creationId xmlns:a16="http://schemas.microsoft.com/office/drawing/2014/main" id="{56FDA124-CC5E-46BA-B0CE-DCF52641A3BF}"/>
            </a:ext>
          </a:extLst>
        </xdr:cNvPr>
        <xdr:cNvSpPr/>
      </xdr:nvSpPr>
      <xdr:spPr>
        <a:xfrm>
          <a:off x="580407" y="3410157"/>
          <a:ext cx="506472" cy="695118"/>
        </a:xfrm>
        <a:prstGeom prst="downArrow">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364063</xdr:colOff>
      <xdr:row>4</xdr:row>
      <xdr:rowOff>83899</xdr:rowOff>
    </xdr:from>
    <xdr:to>
      <xdr:col>15</xdr:col>
      <xdr:colOff>0</xdr:colOff>
      <xdr:row>6</xdr:row>
      <xdr:rowOff>180260</xdr:rowOff>
    </xdr:to>
    <xdr:grpSp>
      <xdr:nvGrpSpPr>
        <xdr:cNvPr id="2" name="Graphique 2" descr="Balance de la justice contour">
          <a:extLst>
            <a:ext uri="{FF2B5EF4-FFF2-40B4-BE49-F238E27FC236}">
              <a16:creationId xmlns:a16="http://schemas.microsoft.com/office/drawing/2014/main" id="{9059019D-5AC2-49A5-BCD6-CF80630806C1}"/>
            </a:ext>
          </a:extLst>
        </xdr:cNvPr>
        <xdr:cNvGrpSpPr/>
      </xdr:nvGrpSpPr>
      <xdr:grpSpPr>
        <a:xfrm>
          <a:off x="14154185" y="1098918"/>
          <a:ext cx="427724" cy="542823"/>
          <a:chOff x="40534391" y="3171508"/>
          <a:chExt cx="784304" cy="758825"/>
        </a:xfrm>
        <a:solidFill>
          <a:srgbClr val="000000"/>
        </a:solidFill>
      </xdr:grpSpPr>
      <xdr:sp macro="" textlink="">
        <xdr:nvSpPr>
          <xdr:cNvPr id="3" name="Forme libre : forme 2">
            <a:extLst>
              <a:ext uri="{FF2B5EF4-FFF2-40B4-BE49-F238E27FC236}">
                <a16:creationId xmlns:a16="http://schemas.microsoft.com/office/drawing/2014/main" id="{F3BF9AEA-EC34-E4B5-1366-9F801A4D199B}"/>
              </a:ext>
            </a:extLst>
          </xdr:cNvPr>
          <xdr:cNvSpPr/>
        </xdr:nvSpPr>
        <xdr:spPr>
          <a:xfrm>
            <a:off x="40534391" y="3171508"/>
            <a:ext cx="784304" cy="730369"/>
          </a:xfrm>
          <a:custGeom>
            <a:avLst/>
            <a:gdLst>
              <a:gd name="connsiteX0" fmla="*/ 754750 w 784304"/>
              <a:gd name="connsiteY0" fmla="*/ 450552 h 730369"/>
              <a:gd name="connsiteX1" fmla="*/ 681608 w 784304"/>
              <a:gd name="connsiteY1" fmla="*/ 142280 h 730369"/>
              <a:gd name="connsiteX2" fmla="*/ 707787 w 784304"/>
              <a:gd name="connsiteY2" fmla="*/ 142280 h 730369"/>
              <a:gd name="connsiteX3" fmla="*/ 717352 w 784304"/>
              <a:gd name="connsiteY3" fmla="*/ 132794 h 730369"/>
              <a:gd name="connsiteX4" fmla="*/ 707787 w 784304"/>
              <a:gd name="connsiteY4" fmla="*/ 123309 h 730369"/>
              <a:gd name="connsiteX5" fmla="*/ 429053 w 784304"/>
              <a:gd name="connsiteY5" fmla="*/ 123309 h 730369"/>
              <a:gd name="connsiteX6" fmla="*/ 401717 w 784304"/>
              <a:gd name="connsiteY6" fmla="*/ 96200 h 730369"/>
              <a:gd name="connsiteX7" fmla="*/ 401717 w 784304"/>
              <a:gd name="connsiteY7" fmla="*/ 9485 h 730369"/>
              <a:gd name="connsiteX8" fmla="*/ 392152 w 784304"/>
              <a:gd name="connsiteY8" fmla="*/ 0 h 730369"/>
              <a:gd name="connsiteX9" fmla="*/ 382588 w 784304"/>
              <a:gd name="connsiteY9" fmla="*/ 9485 h 730369"/>
              <a:gd name="connsiteX10" fmla="*/ 382588 w 784304"/>
              <a:gd name="connsiteY10" fmla="*/ 96200 h 730369"/>
              <a:gd name="connsiteX11" fmla="*/ 355252 w 784304"/>
              <a:gd name="connsiteY11" fmla="*/ 123309 h 730369"/>
              <a:gd name="connsiteX12" fmla="*/ 76518 w 784304"/>
              <a:gd name="connsiteY12" fmla="*/ 123309 h 730369"/>
              <a:gd name="connsiteX13" fmla="*/ 66953 w 784304"/>
              <a:gd name="connsiteY13" fmla="*/ 132794 h 730369"/>
              <a:gd name="connsiteX14" fmla="*/ 76518 w 784304"/>
              <a:gd name="connsiteY14" fmla="*/ 142280 h 730369"/>
              <a:gd name="connsiteX15" fmla="*/ 102696 w 784304"/>
              <a:gd name="connsiteY15" fmla="*/ 142280 h 730369"/>
              <a:gd name="connsiteX16" fmla="*/ 29555 w 784304"/>
              <a:gd name="connsiteY16" fmla="*/ 450552 h 730369"/>
              <a:gd name="connsiteX17" fmla="*/ 0 w 784304"/>
              <a:gd name="connsiteY17" fmla="*/ 450552 h 730369"/>
              <a:gd name="connsiteX18" fmla="*/ 0 w 784304"/>
              <a:gd name="connsiteY18" fmla="*/ 460038 h 730369"/>
              <a:gd name="connsiteX19" fmla="*/ 119559 w 784304"/>
              <a:gd name="connsiteY19" fmla="*/ 528607 h 730369"/>
              <a:gd name="connsiteX20" fmla="*/ 239117 w 784304"/>
              <a:gd name="connsiteY20" fmla="*/ 460038 h 730369"/>
              <a:gd name="connsiteX21" fmla="*/ 239117 w 784304"/>
              <a:gd name="connsiteY21" fmla="*/ 450552 h 730369"/>
              <a:gd name="connsiteX22" fmla="*/ 209562 w 784304"/>
              <a:gd name="connsiteY22" fmla="*/ 450552 h 730369"/>
              <a:gd name="connsiteX23" fmla="*/ 136421 w 784304"/>
              <a:gd name="connsiteY23" fmla="*/ 142280 h 730369"/>
              <a:gd name="connsiteX24" fmla="*/ 355252 w 784304"/>
              <a:gd name="connsiteY24" fmla="*/ 142280 h 730369"/>
              <a:gd name="connsiteX25" fmla="*/ 382588 w 784304"/>
              <a:gd name="connsiteY25" fmla="*/ 169389 h 730369"/>
              <a:gd name="connsiteX26" fmla="*/ 382588 w 784304"/>
              <a:gd name="connsiteY26" fmla="*/ 692428 h 730369"/>
              <a:gd name="connsiteX27" fmla="*/ 315635 w 784304"/>
              <a:gd name="connsiteY27" fmla="*/ 692428 h 730369"/>
              <a:gd name="connsiteX28" fmla="*/ 277376 w 784304"/>
              <a:gd name="connsiteY28" fmla="*/ 730369 h 730369"/>
              <a:gd name="connsiteX29" fmla="*/ 296505 w 784304"/>
              <a:gd name="connsiteY29" fmla="*/ 730369 h 730369"/>
              <a:gd name="connsiteX30" fmla="*/ 315635 w 784304"/>
              <a:gd name="connsiteY30" fmla="*/ 711398 h 730369"/>
              <a:gd name="connsiteX31" fmla="*/ 468670 w 784304"/>
              <a:gd name="connsiteY31" fmla="*/ 711398 h 730369"/>
              <a:gd name="connsiteX32" fmla="*/ 487799 w 784304"/>
              <a:gd name="connsiteY32" fmla="*/ 730369 h 730369"/>
              <a:gd name="connsiteX33" fmla="*/ 506928 w 784304"/>
              <a:gd name="connsiteY33" fmla="*/ 730369 h 730369"/>
              <a:gd name="connsiteX34" fmla="*/ 468670 w 784304"/>
              <a:gd name="connsiteY34" fmla="*/ 692428 h 730369"/>
              <a:gd name="connsiteX35" fmla="*/ 401717 w 784304"/>
              <a:gd name="connsiteY35" fmla="*/ 692428 h 730369"/>
              <a:gd name="connsiteX36" fmla="*/ 401717 w 784304"/>
              <a:gd name="connsiteY36" fmla="*/ 169389 h 730369"/>
              <a:gd name="connsiteX37" fmla="*/ 429053 w 784304"/>
              <a:gd name="connsiteY37" fmla="*/ 142280 h 730369"/>
              <a:gd name="connsiteX38" fmla="*/ 647883 w 784304"/>
              <a:gd name="connsiteY38" fmla="*/ 142280 h 730369"/>
              <a:gd name="connsiteX39" fmla="*/ 574742 w 784304"/>
              <a:gd name="connsiteY39" fmla="*/ 450552 h 730369"/>
              <a:gd name="connsiteX40" fmla="*/ 545187 w 784304"/>
              <a:gd name="connsiteY40" fmla="*/ 450552 h 730369"/>
              <a:gd name="connsiteX41" fmla="*/ 545187 w 784304"/>
              <a:gd name="connsiteY41" fmla="*/ 460038 h 730369"/>
              <a:gd name="connsiteX42" fmla="*/ 664746 w 784304"/>
              <a:gd name="connsiteY42" fmla="*/ 528607 h 730369"/>
              <a:gd name="connsiteX43" fmla="*/ 784304 w 784304"/>
              <a:gd name="connsiteY43" fmla="*/ 460038 h 730369"/>
              <a:gd name="connsiteX44" fmla="*/ 784304 w 784304"/>
              <a:gd name="connsiteY44" fmla="*/ 450552 h 730369"/>
              <a:gd name="connsiteX45" fmla="*/ 735094 w 784304"/>
              <a:gd name="connsiteY45" fmla="*/ 450552 h 730369"/>
              <a:gd name="connsiteX46" fmla="*/ 594398 w 784304"/>
              <a:gd name="connsiteY46" fmla="*/ 450552 h 730369"/>
              <a:gd name="connsiteX47" fmla="*/ 664650 w 784304"/>
              <a:gd name="connsiteY47" fmla="*/ 154449 h 730369"/>
              <a:gd name="connsiteX48" fmla="*/ 664746 w 784304"/>
              <a:gd name="connsiteY48" fmla="*/ 154355 h 730369"/>
              <a:gd name="connsiteX49" fmla="*/ 664841 w 784304"/>
              <a:gd name="connsiteY49" fmla="*/ 154449 h 730369"/>
              <a:gd name="connsiteX50" fmla="*/ 119654 w 784304"/>
              <a:gd name="connsiteY50" fmla="*/ 154449 h 730369"/>
              <a:gd name="connsiteX51" fmla="*/ 189907 w 784304"/>
              <a:gd name="connsiteY51" fmla="*/ 450552 h 730369"/>
              <a:gd name="connsiteX52" fmla="*/ 49210 w 784304"/>
              <a:gd name="connsiteY52" fmla="*/ 450552 h 730369"/>
              <a:gd name="connsiteX53" fmla="*/ 119463 w 784304"/>
              <a:gd name="connsiteY53" fmla="*/ 154449 h 730369"/>
              <a:gd name="connsiteX54" fmla="*/ 119559 w 784304"/>
              <a:gd name="connsiteY54" fmla="*/ 154355 h 730369"/>
              <a:gd name="connsiteX55" fmla="*/ 119654 w 784304"/>
              <a:gd name="connsiteY55" fmla="*/ 154449 h 730369"/>
              <a:gd name="connsiteX56" fmla="*/ 119559 w 784304"/>
              <a:gd name="connsiteY56" fmla="*/ 509636 h 730369"/>
              <a:gd name="connsiteX57" fmla="*/ 21042 w 784304"/>
              <a:gd name="connsiteY57" fmla="*/ 469523 h 730369"/>
              <a:gd name="connsiteX58" fmla="*/ 218075 w 784304"/>
              <a:gd name="connsiteY58" fmla="*/ 469523 h 730369"/>
              <a:gd name="connsiteX59" fmla="*/ 119559 w 784304"/>
              <a:gd name="connsiteY59" fmla="*/ 509636 h 730369"/>
              <a:gd name="connsiteX60" fmla="*/ 392152 w 784304"/>
              <a:gd name="connsiteY60" fmla="*/ 151765 h 730369"/>
              <a:gd name="connsiteX61" fmla="*/ 373023 w 784304"/>
              <a:gd name="connsiteY61" fmla="*/ 132794 h 730369"/>
              <a:gd name="connsiteX62" fmla="*/ 392152 w 784304"/>
              <a:gd name="connsiteY62" fmla="*/ 113824 h 730369"/>
              <a:gd name="connsiteX63" fmla="*/ 411282 w 784304"/>
              <a:gd name="connsiteY63" fmla="*/ 132794 h 730369"/>
              <a:gd name="connsiteX64" fmla="*/ 392152 w 784304"/>
              <a:gd name="connsiteY64" fmla="*/ 151765 h 730369"/>
              <a:gd name="connsiteX65" fmla="*/ 664746 w 784304"/>
              <a:gd name="connsiteY65" fmla="*/ 509636 h 730369"/>
              <a:gd name="connsiteX66" fmla="*/ 566230 w 784304"/>
              <a:gd name="connsiteY66" fmla="*/ 469523 h 730369"/>
              <a:gd name="connsiteX67" fmla="*/ 763262 w 784304"/>
              <a:gd name="connsiteY67" fmla="*/ 469523 h 730369"/>
              <a:gd name="connsiteX68" fmla="*/ 664746 w 784304"/>
              <a:gd name="connsiteY68" fmla="*/ 509636 h 7303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Lst>
            <a:rect l="l" t="t" r="r" b="b"/>
            <a:pathLst>
              <a:path w="784304" h="730369">
                <a:moveTo>
                  <a:pt x="754750" y="450552"/>
                </a:moveTo>
                <a:lnTo>
                  <a:pt x="681608" y="142280"/>
                </a:lnTo>
                <a:lnTo>
                  <a:pt x="707787" y="142280"/>
                </a:lnTo>
                <a:cubicBezTo>
                  <a:pt x="713069" y="142280"/>
                  <a:pt x="717352" y="138033"/>
                  <a:pt x="717352" y="132794"/>
                </a:cubicBezTo>
                <a:cubicBezTo>
                  <a:pt x="717352" y="127556"/>
                  <a:pt x="713069" y="123309"/>
                  <a:pt x="707787" y="123309"/>
                </a:cubicBezTo>
                <a:lnTo>
                  <a:pt x="429053" y="123309"/>
                </a:lnTo>
                <a:cubicBezTo>
                  <a:pt x="425553" y="110036"/>
                  <a:pt x="415101" y="99671"/>
                  <a:pt x="401717" y="96200"/>
                </a:cubicBezTo>
                <a:lnTo>
                  <a:pt x="401717" y="9485"/>
                </a:lnTo>
                <a:cubicBezTo>
                  <a:pt x="401717" y="4247"/>
                  <a:pt x="397435" y="0"/>
                  <a:pt x="392152" y="0"/>
                </a:cubicBezTo>
                <a:cubicBezTo>
                  <a:pt x="386870" y="0"/>
                  <a:pt x="382588" y="4247"/>
                  <a:pt x="382588" y="9485"/>
                </a:cubicBezTo>
                <a:lnTo>
                  <a:pt x="382588" y="96200"/>
                </a:lnTo>
                <a:cubicBezTo>
                  <a:pt x="369204" y="99671"/>
                  <a:pt x="358751" y="110036"/>
                  <a:pt x="355252" y="123309"/>
                </a:cubicBezTo>
                <a:lnTo>
                  <a:pt x="76518" y="123309"/>
                </a:lnTo>
                <a:cubicBezTo>
                  <a:pt x="71235" y="123309"/>
                  <a:pt x="66953" y="127556"/>
                  <a:pt x="66953" y="132794"/>
                </a:cubicBezTo>
                <a:cubicBezTo>
                  <a:pt x="66953" y="138033"/>
                  <a:pt x="71235" y="142280"/>
                  <a:pt x="76518" y="142280"/>
                </a:cubicBezTo>
                <a:lnTo>
                  <a:pt x="102696" y="142280"/>
                </a:lnTo>
                <a:lnTo>
                  <a:pt x="29555" y="450552"/>
                </a:lnTo>
                <a:lnTo>
                  <a:pt x="0" y="450552"/>
                </a:lnTo>
                <a:lnTo>
                  <a:pt x="0" y="460038"/>
                </a:lnTo>
                <a:cubicBezTo>
                  <a:pt x="0" y="498491"/>
                  <a:pt x="52510" y="528607"/>
                  <a:pt x="119559" y="528607"/>
                </a:cubicBezTo>
                <a:cubicBezTo>
                  <a:pt x="186607" y="528607"/>
                  <a:pt x="239117" y="498491"/>
                  <a:pt x="239117" y="460038"/>
                </a:cubicBezTo>
                <a:lnTo>
                  <a:pt x="239117" y="450552"/>
                </a:lnTo>
                <a:lnTo>
                  <a:pt x="209562" y="450552"/>
                </a:lnTo>
                <a:lnTo>
                  <a:pt x="136421" y="142280"/>
                </a:lnTo>
                <a:lnTo>
                  <a:pt x="355252" y="142280"/>
                </a:lnTo>
                <a:cubicBezTo>
                  <a:pt x="358751" y="155552"/>
                  <a:pt x="369204" y="165918"/>
                  <a:pt x="382588" y="169389"/>
                </a:cubicBezTo>
                <a:lnTo>
                  <a:pt x="382588" y="692428"/>
                </a:lnTo>
                <a:lnTo>
                  <a:pt x="315635" y="692428"/>
                </a:lnTo>
                <a:cubicBezTo>
                  <a:pt x="294505" y="692428"/>
                  <a:pt x="277376" y="709415"/>
                  <a:pt x="277376" y="730369"/>
                </a:cubicBezTo>
                <a:lnTo>
                  <a:pt x="296505" y="730369"/>
                </a:lnTo>
                <a:cubicBezTo>
                  <a:pt x="296505" y="719892"/>
                  <a:pt x="305070" y="711398"/>
                  <a:pt x="315635" y="711398"/>
                </a:cubicBezTo>
                <a:lnTo>
                  <a:pt x="468670" y="711398"/>
                </a:lnTo>
                <a:cubicBezTo>
                  <a:pt x="479235" y="711398"/>
                  <a:pt x="487799" y="719892"/>
                  <a:pt x="487799" y="730369"/>
                </a:cubicBezTo>
                <a:lnTo>
                  <a:pt x="506928" y="730369"/>
                </a:lnTo>
                <a:cubicBezTo>
                  <a:pt x="506928" y="709415"/>
                  <a:pt x="489799" y="692428"/>
                  <a:pt x="468670" y="692428"/>
                </a:cubicBezTo>
                <a:lnTo>
                  <a:pt x="401717" y="692428"/>
                </a:lnTo>
                <a:lnTo>
                  <a:pt x="401717" y="169389"/>
                </a:lnTo>
                <a:cubicBezTo>
                  <a:pt x="415101" y="165918"/>
                  <a:pt x="425553" y="155552"/>
                  <a:pt x="429053" y="142280"/>
                </a:cubicBezTo>
                <a:lnTo>
                  <a:pt x="647883" y="142280"/>
                </a:lnTo>
                <a:lnTo>
                  <a:pt x="574742" y="450552"/>
                </a:lnTo>
                <a:lnTo>
                  <a:pt x="545187" y="450552"/>
                </a:lnTo>
                <a:lnTo>
                  <a:pt x="545187" y="460038"/>
                </a:lnTo>
                <a:cubicBezTo>
                  <a:pt x="545187" y="498491"/>
                  <a:pt x="597697" y="528607"/>
                  <a:pt x="664746" y="528607"/>
                </a:cubicBezTo>
                <a:cubicBezTo>
                  <a:pt x="731794" y="528607"/>
                  <a:pt x="784304" y="498491"/>
                  <a:pt x="784304" y="460038"/>
                </a:cubicBezTo>
                <a:lnTo>
                  <a:pt x="784304" y="450552"/>
                </a:lnTo>
                <a:close/>
                <a:moveTo>
                  <a:pt x="735094" y="450552"/>
                </a:moveTo>
                <a:lnTo>
                  <a:pt x="594398" y="450552"/>
                </a:lnTo>
                <a:lnTo>
                  <a:pt x="664650" y="154449"/>
                </a:lnTo>
                <a:cubicBezTo>
                  <a:pt x="664650" y="154397"/>
                  <a:pt x="664693" y="154355"/>
                  <a:pt x="664746" y="154355"/>
                </a:cubicBezTo>
                <a:cubicBezTo>
                  <a:pt x="664798" y="154355"/>
                  <a:pt x="664841" y="154397"/>
                  <a:pt x="664841" y="154449"/>
                </a:cubicBezTo>
                <a:close/>
                <a:moveTo>
                  <a:pt x="119654" y="154449"/>
                </a:moveTo>
                <a:lnTo>
                  <a:pt x="189907" y="450552"/>
                </a:lnTo>
                <a:lnTo>
                  <a:pt x="49210" y="450552"/>
                </a:lnTo>
                <a:lnTo>
                  <a:pt x="119463" y="154449"/>
                </a:lnTo>
                <a:cubicBezTo>
                  <a:pt x="119463" y="154397"/>
                  <a:pt x="119506" y="154355"/>
                  <a:pt x="119559" y="154355"/>
                </a:cubicBezTo>
                <a:cubicBezTo>
                  <a:pt x="119611" y="154355"/>
                  <a:pt x="119654" y="154397"/>
                  <a:pt x="119654" y="154449"/>
                </a:cubicBezTo>
                <a:close/>
                <a:moveTo>
                  <a:pt x="119559" y="509636"/>
                </a:moveTo>
                <a:cubicBezTo>
                  <a:pt x="71668" y="509636"/>
                  <a:pt x="30310" y="492060"/>
                  <a:pt x="21042" y="469523"/>
                </a:cubicBezTo>
                <a:lnTo>
                  <a:pt x="218075" y="469523"/>
                </a:lnTo>
                <a:cubicBezTo>
                  <a:pt x="208807" y="492060"/>
                  <a:pt x="167449" y="509636"/>
                  <a:pt x="119559" y="509636"/>
                </a:cubicBezTo>
                <a:close/>
                <a:moveTo>
                  <a:pt x="392152" y="151765"/>
                </a:moveTo>
                <a:cubicBezTo>
                  <a:pt x="381587" y="151765"/>
                  <a:pt x="373023" y="143272"/>
                  <a:pt x="373023" y="132794"/>
                </a:cubicBezTo>
                <a:cubicBezTo>
                  <a:pt x="373023" y="122317"/>
                  <a:pt x="381587" y="113824"/>
                  <a:pt x="392152" y="113824"/>
                </a:cubicBezTo>
                <a:cubicBezTo>
                  <a:pt x="402717" y="113824"/>
                  <a:pt x="411282" y="122317"/>
                  <a:pt x="411282" y="132794"/>
                </a:cubicBezTo>
                <a:cubicBezTo>
                  <a:pt x="411282" y="143272"/>
                  <a:pt x="402717" y="151765"/>
                  <a:pt x="392152" y="151765"/>
                </a:cubicBezTo>
                <a:close/>
                <a:moveTo>
                  <a:pt x="664746" y="509636"/>
                </a:moveTo>
                <a:cubicBezTo>
                  <a:pt x="616855" y="509636"/>
                  <a:pt x="575498" y="492060"/>
                  <a:pt x="566230" y="469523"/>
                </a:cubicBezTo>
                <a:lnTo>
                  <a:pt x="763262" y="469523"/>
                </a:lnTo>
                <a:cubicBezTo>
                  <a:pt x="753994" y="492060"/>
                  <a:pt x="712636" y="509636"/>
                  <a:pt x="664746" y="509636"/>
                </a:cubicBezTo>
                <a:close/>
              </a:path>
            </a:pathLst>
          </a:custGeom>
          <a:solidFill>
            <a:srgbClr val="000000"/>
          </a:solidFill>
          <a:ln w="9525" cap="flat">
            <a:solidFill>
              <a:srgbClr val="00B050"/>
            </a:solidFill>
            <a:prstDash val="solid"/>
            <a:miter/>
          </a:ln>
        </xdr:spPr>
        <xdr:txBody>
          <a:bodyPr rtlCol="0" anchor="ctr"/>
          <a:lstStyle/>
          <a:p>
            <a:endParaRPr lang="fr-FR"/>
          </a:p>
        </xdr:txBody>
      </xdr:sp>
      <xdr:sp macro="" textlink="">
        <xdr:nvSpPr>
          <xdr:cNvPr id="4" name="Forme libre : forme 3">
            <a:extLst>
              <a:ext uri="{FF2B5EF4-FFF2-40B4-BE49-F238E27FC236}">
                <a16:creationId xmlns:a16="http://schemas.microsoft.com/office/drawing/2014/main" id="{66C4DEBB-95EE-AB2F-E55F-388D42FA8910}"/>
              </a:ext>
            </a:extLst>
          </xdr:cNvPr>
          <xdr:cNvSpPr/>
        </xdr:nvSpPr>
        <xdr:spPr>
          <a:xfrm>
            <a:off x="40696991" y="3911362"/>
            <a:ext cx="459105" cy="18970"/>
          </a:xfrm>
          <a:custGeom>
            <a:avLst/>
            <a:gdLst>
              <a:gd name="connsiteX0" fmla="*/ 0 w 459105"/>
              <a:gd name="connsiteY0" fmla="*/ 0 h 18970"/>
              <a:gd name="connsiteX1" fmla="*/ 459105 w 459105"/>
              <a:gd name="connsiteY1" fmla="*/ 0 h 18970"/>
              <a:gd name="connsiteX2" fmla="*/ 459105 w 459105"/>
              <a:gd name="connsiteY2" fmla="*/ 18971 h 18970"/>
              <a:gd name="connsiteX3" fmla="*/ 0 w 459105"/>
              <a:gd name="connsiteY3" fmla="*/ 18971 h 18970"/>
            </a:gdLst>
            <a:ahLst/>
            <a:cxnLst>
              <a:cxn ang="0">
                <a:pos x="connsiteX0" y="connsiteY0"/>
              </a:cxn>
              <a:cxn ang="0">
                <a:pos x="connsiteX1" y="connsiteY1"/>
              </a:cxn>
              <a:cxn ang="0">
                <a:pos x="connsiteX2" y="connsiteY2"/>
              </a:cxn>
              <a:cxn ang="0">
                <a:pos x="connsiteX3" y="connsiteY3"/>
              </a:cxn>
            </a:cxnLst>
            <a:rect l="l" t="t" r="r" b="b"/>
            <a:pathLst>
              <a:path w="459105" h="18970">
                <a:moveTo>
                  <a:pt x="0" y="0"/>
                </a:moveTo>
                <a:lnTo>
                  <a:pt x="459105" y="0"/>
                </a:lnTo>
                <a:lnTo>
                  <a:pt x="459105" y="18971"/>
                </a:lnTo>
                <a:lnTo>
                  <a:pt x="0" y="18971"/>
                </a:lnTo>
                <a:close/>
              </a:path>
            </a:pathLst>
          </a:custGeom>
          <a:solidFill>
            <a:srgbClr val="000000"/>
          </a:solidFill>
          <a:ln w="9525" cap="flat">
            <a:solidFill>
              <a:srgbClr val="00B050"/>
            </a:solidFill>
            <a:prstDash val="solid"/>
            <a:miter/>
          </a:ln>
        </xdr:spPr>
        <xdr:txBody>
          <a:bodyPr rtlCol="0" anchor="ctr"/>
          <a:lstStyle/>
          <a:p>
            <a:endParaRPr lang="fr-FR"/>
          </a:p>
        </xdr:txBody>
      </xdr:sp>
    </xdr:grpSp>
    <xdr:clientData/>
  </xdr:twoCellAnchor>
  <xdr:twoCellAnchor>
    <xdr:from>
      <xdr:col>1</xdr:col>
      <xdr:colOff>144162</xdr:colOff>
      <xdr:row>13</xdr:row>
      <xdr:rowOff>205947</xdr:rowOff>
    </xdr:from>
    <xdr:to>
      <xdr:col>1</xdr:col>
      <xdr:colOff>648729</xdr:colOff>
      <xdr:row>17</xdr:row>
      <xdr:rowOff>0</xdr:rowOff>
    </xdr:to>
    <xdr:sp macro="" textlink="">
      <xdr:nvSpPr>
        <xdr:cNvPr id="5" name="Flèche : bas 4">
          <a:extLst>
            <a:ext uri="{FF2B5EF4-FFF2-40B4-BE49-F238E27FC236}">
              <a16:creationId xmlns:a16="http://schemas.microsoft.com/office/drawing/2014/main" id="{5B02D2D7-A0BD-4DB2-A483-7AE8CA0E2650}"/>
            </a:ext>
          </a:extLst>
        </xdr:cNvPr>
        <xdr:cNvSpPr/>
      </xdr:nvSpPr>
      <xdr:spPr>
        <a:xfrm>
          <a:off x="580407" y="3410157"/>
          <a:ext cx="506472" cy="695118"/>
        </a:xfrm>
        <a:prstGeom prst="downArrow">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lang="fr-F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364063</xdr:colOff>
      <xdr:row>4</xdr:row>
      <xdr:rowOff>83899</xdr:rowOff>
    </xdr:from>
    <xdr:to>
      <xdr:col>15</xdr:col>
      <xdr:colOff>0</xdr:colOff>
      <xdr:row>6</xdr:row>
      <xdr:rowOff>180260</xdr:rowOff>
    </xdr:to>
    <xdr:grpSp>
      <xdr:nvGrpSpPr>
        <xdr:cNvPr id="2" name="Graphique 2" descr="Balance de la justice contour">
          <a:extLst>
            <a:ext uri="{FF2B5EF4-FFF2-40B4-BE49-F238E27FC236}">
              <a16:creationId xmlns:a16="http://schemas.microsoft.com/office/drawing/2014/main" id="{05AB8BE4-8592-48B5-B27C-6D305A74FADA}"/>
            </a:ext>
          </a:extLst>
        </xdr:cNvPr>
        <xdr:cNvGrpSpPr/>
      </xdr:nvGrpSpPr>
      <xdr:grpSpPr>
        <a:xfrm>
          <a:off x="14314378" y="1095454"/>
          <a:ext cx="430322" cy="540226"/>
          <a:chOff x="40534391" y="3171508"/>
          <a:chExt cx="784304" cy="758825"/>
        </a:xfrm>
        <a:solidFill>
          <a:srgbClr val="000000"/>
        </a:solidFill>
      </xdr:grpSpPr>
      <xdr:sp macro="" textlink="">
        <xdr:nvSpPr>
          <xdr:cNvPr id="3" name="Forme libre : forme 2">
            <a:extLst>
              <a:ext uri="{FF2B5EF4-FFF2-40B4-BE49-F238E27FC236}">
                <a16:creationId xmlns:a16="http://schemas.microsoft.com/office/drawing/2014/main" id="{6B96B359-1504-F6AF-53D6-4311E1CE8892}"/>
              </a:ext>
            </a:extLst>
          </xdr:cNvPr>
          <xdr:cNvSpPr/>
        </xdr:nvSpPr>
        <xdr:spPr>
          <a:xfrm>
            <a:off x="40534391" y="3171508"/>
            <a:ext cx="784304" cy="730369"/>
          </a:xfrm>
          <a:custGeom>
            <a:avLst/>
            <a:gdLst>
              <a:gd name="connsiteX0" fmla="*/ 754750 w 784304"/>
              <a:gd name="connsiteY0" fmla="*/ 450552 h 730369"/>
              <a:gd name="connsiteX1" fmla="*/ 681608 w 784304"/>
              <a:gd name="connsiteY1" fmla="*/ 142280 h 730369"/>
              <a:gd name="connsiteX2" fmla="*/ 707787 w 784304"/>
              <a:gd name="connsiteY2" fmla="*/ 142280 h 730369"/>
              <a:gd name="connsiteX3" fmla="*/ 717352 w 784304"/>
              <a:gd name="connsiteY3" fmla="*/ 132794 h 730369"/>
              <a:gd name="connsiteX4" fmla="*/ 707787 w 784304"/>
              <a:gd name="connsiteY4" fmla="*/ 123309 h 730369"/>
              <a:gd name="connsiteX5" fmla="*/ 429053 w 784304"/>
              <a:gd name="connsiteY5" fmla="*/ 123309 h 730369"/>
              <a:gd name="connsiteX6" fmla="*/ 401717 w 784304"/>
              <a:gd name="connsiteY6" fmla="*/ 96200 h 730369"/>
              <a:gd name="connsiteX7" fmla="*/ 401717 w 784304"/>
              <a:gd name="connsiteY7" fmla="*/ 9485 h 730369"/>
              <a:gd name="connsiteX8" fmla="*/ 392152 w 784304"/>
              <a:gd name="connsiteY8" fmla="*/ 0 h 730369"/>
              <a:gd name="connsiteX9" fmla="*/ 382588 w 784304"/>
              <a:gd name="connsiteY9" fmla="*/ 9485 h 730369"/>
              <a:gd name="connsiteX10" fmla="*/ 382588 w 784304"/>
              <a:gd name="connsiteY10" fmla="*/ 96200 h 730369"/>
              <a:gd name="connsiteX11" fmla="*/ 355252 w 784304"/>
              <a:gd name="connsiteY11" fmla="*/ 123309 h 730369"/>
              <a:gd name="connsiteX12" fmla="*/ 76518 w 784304"/>
              <a:gd name="connsiteY12" fmla="*/ 123309 h 730369"/>
              <a:gd name="connsiteX13" fmla="*/ 66953 w 784304"/>
              <a:gd name="connsiteY13" fmla="*/ 132794 h 730369"/>
              <a:gd name="connsiteX14" fmla="*/ 76518 w 784304"/>
              <a:gd name="connsiteY14" fmla="*/ 142280 h 730369"/>
              <a:gd name="connsiteX15" fmla="*/ 102696 w 784304"/>
              <a:gd name="connsiteY15" fmla="*/ 142280 h 730369"/>
              <a:gd name="connsiteX16" fmla="*/ 29555 w 784304"/>
              <a:gd name="connsiteY16" fmla="*/ 450552 h 730369"/>
              <a:gd name="connsiteX17" fmla="*/ 0 w 784304"/>
              <a:gd name="connsiteY17" fmla="*/ 450552 h 730369"/>
              <a:gd name="connsiteX18" fmla="*/ 0 w 784304"/>
              <a:gd name="connsiteY18" fmla="*/ 460038 h 730369"/>
              <a:gd name="connsiteX19" fmla="*/ 119559 w 784304"/>
              <a:gd name="connsiteY19" fmla="*/ 528607 h 730369"/>
              <a:gd name="connsiteX20" fmla="*/ 239117 w 784304"/>
              <a:gd name="connsiteY20" fmla="*/ 460038 h 730369"/>
              <a:gd name="connsiteX21" fmla="*/ 239117 w 784304"/>
              <a:gd name="connsiteY21" fmla="*/ 450552 h 730369"/>
              <a:gd name="connsiteX22" fmla="*/ 209562 w 784304"/>
              <a:gd name="connsiteY22" fmla="*/ 450552 h 730369"/>
              <a:gd name="connsiteX23" fmla="*/ 136421 w 784304"/>
              <a:gd name="connsiteY23" fmla="*/ 142280 h 730369"/>
              <a:gd name="connsiteX24" fmla="*/ 355252 w 784304"/>
              <a:gd name="connsiteY24" fmla="*/ 142280 h 730369"/>
              <a:gd name="connsiteX25" fmla="*/ 382588 w 784304"/>
              <a:gd name="connsiteY25" fmla="*/ 169389 h 730369"/>
              <a:gd name="connsiteX26" fmla="*/ 382588 w 784304"/>
              <a:gd name="connsiteY26" fmla="*/ 692428 h 730369"/>
              <a:gd name="connsiteX27" fmla="*/ 315635 w 784304"/>
              <a:gd name="connsiteY27" fmla="*/ 692428 h 730369"/>
              <a:gd name="connsiteX28" fmla="*/ 277376 w 784304"/>
              <a:gd name="connsiteY28" fmla="*/ 730369 h 730369"/>
              <a:gd name="connsiteX29" fmla="*/ 296505 w 784304"/>
              <a:gd name="connsiteY29" fmla="*/ 730369 h 730369"/>
              <a:gd name="connsiteX30" fmla="*/ 315635 w 784304"/>
              <a:gd name="connsiteY30" fmla="*/ 711398 h 730369"/>
              <a:gd name="connsiteX31" fmla="*/ 468670 w 784304"/>
              <a:gd name="connsiteY31" fmla="*/ 711398 h 730369"/>
              <a:gd name="connsiteX32" fmla="*/ 487799 w 784304"/>
              <a:gd name="connsiteY32" fmla="*/ 730369 h 730369"/>
              <a:gd name="connsiteX33" fmla="*/ 506928 w 784304"/>
              <a:gd name="connsiteY33" fmla="*/ 730369 h 730369"/>
              <a:gd name="connsiteX34" fmla="*/ 468670 w 784304"/>
              <a:gd name="connsiteY34" fmla="*/ 692428 h 730369"/>
              <a:gd name="connsiteX35" fmla="*/ 401717 w 784304"/>
              <a:gd name="connsiteY35" fmla="*/ 692428 h 730369"/>
              <a:gd name="connsiteX36" fmla="*/ 401717 w 784304"/>
              <a:gd name="connsiteY36" fmla="*/ 169389 h 730369"/>
              <a:gd name="connsiteX37" fmla="*/ 429053 w 784304"/>
              <a:gd name="connsiteY37" fmla="*/ 142280 h 730369"/>
              <a:gd name="connsiteX38" fmla="*/ 647883 w 784304"/>
              <a:gd name="connsiteY38" fmla="*/ 142280 h 730369"/>
              <a:gd name="connsiteX39" fmla="*/ 574742 w 784304"/>
              <a:gd name="connsiteY39" fmla="*/ 450552 h 730369"/>
              <a:gd name="connsiteX40" fmla="*/ 545187 w 784304"/>
              <a:gd name="connsiteY40" fmla="*/ 450552 h 730369"/>
              <a:gd name="connsiteX41" fmla="*/ 545187 w 784304"/>
              <a:gd name="connsiteY41" fmla="*/ 460038 h 730369"/>
              <a:gd name="connsiteX42" fmla="*/ 664746 w 784304"/>
              <a:gd name="connsiteY42" fmla="*/ 528607 h 730369"/>
              <a:gd name="connsiteX43" fmla="*/ 784304 w 784304"/>
              <a:gd name="connsiteY43" fmla="*/ 460038 h 730369"/>
              <a:gd name="connsiteX44" fmla="*/ 784304 w 784304"/>
              <a:gd name="connsiteY44" fmla="*/ 450552 h 730369"/>
              <a:gd name="connsiteX45" fmla="*/ 735094 w 784304"/>
              <a:gd name="connsiteY45" fmla="*/ 450552 h 730369"/>
              <a:gd name="connsiteX46" fmla="*/ 594398 w 784304"/>
              <a:gd name="connsiteY46" fmla="*/ 450552 h 730369"/>
              <a:gd name="connsiteX47" fmla="*/ 664650 w 784304"/>
              <a:gd name="connsiteY47" fmla="*/ 154449 h 730369"/>
              <a:gd name="connsiteX48" fmla="*/ 664746 w 784304"/>
              <a:gd name="connsiteY48" fmla="*/ 154355 h 730369"/>
              <a:gd name="connsiteX49" fmla="*/ 664841 w 784304"/>
              <a:gd name="connsiteY49" fmla="*/ 154449 h 730369"/>
              <a:gd name="connsiteX50" fmla="*/ 119654 w 784304"/>
              <a:gd name="connsiteY50" fmla="*/ 154449 h 730369"/>
              <a:gd name="connsiteX51" fmla="*/ 189907 w 784304"/>
              <a:gd name="connsiteY51" fmla="*/ 450552 h 730369"/>
              <a:gd name="connsiteX52" fmla="*/ 49210 w 784304"/>
              <a:gd name="connsiteY52" fmla="*/ 450552 h 730369"/>
              <a:gd name="connsiteX53" fmla="*/ 119463 w 784304"/>
              <a:gd name="connsiteY53" fmla="*/ 154449 h 730369"/>
              <a:gd name="connsiteX54" fmla="*/ 119559 w 784304"/>
              <a:gd name="connsiteY54" fmla="*/ 154355 h 730369"/>
              <a:gd name="connsiteX55" fmla="*/ 119654 w 784304"/>
              <a:gd name="connsiteY55" fmla="*/ 154449 h 730369"/>
              <a:gd name="connsiteX56" fmla="*/ 119559 w 784304"/>
              <a:gd name="connsiteY56" fmla="*/ 509636 h 730369"/>
              <a:gd name="connsiteX57" fmla="*/ 21042 w 784304"/>
              <a:gd name="connsiteY57" fmla="*/ 469523 h 730369"/>
              <a:gd name="connsiteX58" fmla="*/ 218075 w 784304"/>
              <a:gd name="connsiteY58" fmla="*/ 469523 h 730369"/>
              <a:gd name="connsiteX59" fmla="*/ 119559 w 784304"/>
              <a:gd name="connsiteY59" fmla="*/ 509636 h 730369"/>
              <a:gd name="connsiteX60" fmla="*/ 392152 w 784304"/>
              <a:gd name="connsiteY60" fmla="*/ 151765 h 730369"/>
              <a:gd name="connsiteX61" fmla="*/ 373023 w 784304"/>
              <a:gd name="connsiteY61" fmla="*/ 132794 h 730369"/>
              <a:gd name="connsiteX62" fmla="*/ 392152 w 784304"/>
              <a:gd name="connsiteY62" fmla="*/ 113824 h 730369"/>
              <a:gd name="connsiteX63" fmla="*/ 411282 w 784304"/>
              <a:gd name="connsiteY63" fmla="*/ 132794 h 730369"/>
              <a:gd name="connsiteX64" fmla="*/ 392152 w 784304"/>
              <a:gd name="connsiteY64" fmla="*/ 151765 h 730369"/>
              <a:gd name="connsiteX65" fmla="*/ 664746 w 784304"/>
              <a:gd name="connsiteY65" fmla="*/ 509636 h 730369"/>
              <a:gd name="connsiteX66" fmla="*/ 566230 w 784304"/>
              <a:gd name="connsiteY66" fmla="*/ 469523 h 730369"/>
              <a:gd name="connsiteX67" fmla="*/ 763262 w 784304"/>
              <a:gd name="connsiteY67" fmla="*/ 469523 h 730369"/>
              <a:gd name="connsiteX68" fmla="*/ 664746 w 784304"/>
              <a:gd name="connsiteY68" fmla="*/ 509636 h 7303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Lst>
            <a:rect l="l" t="t" r="r" b="b"/>
            <a:pathLst>
              <a:path w="784304" h="730369">
                <a:moveTo>
                  <a:pt x="754750" y="450552"/>
                </a:moveTo>
                <a:lnTo>
                  <a:pt x="681608" y="142280"/>
                </a:lnTo>
                <a:lnTo>
                  <a:pt x="707787" y="142280"/>
                </a:lnTo>
                <a:cubicBezTo>
                  <a:pt x="713069" y="142280"/>
                  <a:pt x="717352" y="138033"/>
                  <a:pt x="717352" y="132794"/>
                </a:cubicBezTo>
                <a:cubicBezTo>
                  <a:pt x="717352" y="127556"/>
                  <a:pt x="713069" y="123309"/>
                  <a:pt x="707787" y="123309"/>
                </a:cubicBezTo>
                <a:lnTo>
                  <a:pt x="429053" y="123309"/>
                </a:lnTo>
                <a:cubicBezTo>
                  <a:pt x="425553" y="110036"/>
                  <a:pt x="415101" y="99671"/>
                  <a:pt x="401717" y="96200"/>
                </a:cubicBezTo>
                <a:lnTo>
                  <a:pt x="401717" y="9485"/>
                </a:lnTo>
                <a:cubicBezTo>
                  <a:pt x="401717" y="4247"/>
                  <a:pt x="397435" y="0"/>
                  <a:pt x="392152" y="0"/>
                </a:cubicBezTo>
                <a:cubicBezTo>
                  <a:pt x="386870" y="0"/>
                  <a:pt x="382588" y="4247"/>
                  <a:pt x="382588" y="9485"/>
                </a:cubicBezTo>
                <a:lnTo>
                  <a:pt x="382588" y="96200"/>
                </a:lnTo>
                <a:cubicBezTo>
                  <a:pt x="369204" y="99671"/>
                  <a:pt x="358751" y="110036"/>
                  <a:pt x="355252" y="123309"/>
                </a:cubicBezTo>
                <a:lnTo>
                  <a:pt x="76518" y="123309"/>
                </a:lnTo>
                <a:cubicBezTo>
                  <a:pt x="71235" y="123309"/>
                  <a:pt x="66953" y="127556"/>
                  <a:pt x="66953" y="132794"/>
                </a:cubicBezTo>
                <a:cubicBezTo>
                  <a:pt x="66953" y="138033"/>
                  <a:pt x="71235" y="142280"/>
                  <a:pt x="76518" y="142280"/>
                </a:cubicBezTo>
                <a:lnTo>
                  <a:pt x="102696" y="142280"/>
                </a:lnTo>
                <a:lnTo>
                  <a:pt x="29555" y="450552"/>
                </a:lnTo>
                <a:lnTo>
                  <a:pt x="0" y="450552"/>
                </a:lnTo>
                <a:lnTo>
                  <a:pt x="0" y="460038"/>
                </a:lnTo>
                <a:cubicBezTo>
                  <a:pt x="0" y="498491"/>
                  <a:pt x="52510" y="528607"/>
                  <a:pt x="119559" y="528607"/>
                </a:cubicBezTo>
                <a:cubicBezTo>
                  <a:pt x="186607" y="528607"/>
                  <a:pt x="239117" y="498491"/>
                  <a:pt x="239117" y="460038"/>
                </a:cubicBezTo>
                <a:lnTo>
                  <a:pt x="239117" y="450552"/>
                </a:lnTo>
                <a:lnTo>
                  <a:pt x="209562" y="450552"/>
                </a:lnTo>
                <a:lnTo>
                  <a:pt x="136421" y="142280"/>
                </a:lnTo>
                <a:lnTo>
                  <a:pt x="355252" y="142280"/>
                </a:lnTo>
                <a:cubicBezTo>
                  <a:pt x="358751" y="155552"/>
                  <a:pt x="369204" y="165918"/>
                  <a:pt x="382588" y="169389"/>
                </a:cubicBezTo>
                <a:lnTo>
                  <a:pt x="382588" y="692428"/>
                </a:lnTo>
                <a:lnTo>
                  <a:pt x="315635" y="692428"/>
                </a:lnTo>
                <a:cubicBezTo>
                  <a:pt x="294505" y="692428"/>
                  <a:pt x="277376" y="709415"/>
                  <a:pt x="277376" y="730369"/>
                </a:cubicBezTo>
                <a:lnTo>
                  <a:pt x="296505" y="730369"/>
                </a:lnTo>
                <a:cubicBezTo>
                  <a:pt x="296505" y="719892"/>
                  <a:pt x="305070" y="711398"/>
                  <a:pt x="315635" y="711398"/>
                </a:cubicBezTo>
                <a:lnTo>
                  <a:pt x="468670" y="711398"/>
                </a:lnTo>
                <a:cubicBezTo>
                  <a:pt x="479235" y="711398"/>
                  <a:pt x="487799" y="719892"/>
                  <a:pt x="487799" y="730369"/>
                </a:cubicBezTo>
                <a:lnTo>
                  <a:pt x="506928" y="730369"/>
                </a:lnTo>
                <a:cubicBezTo>
                  <a:pt x="506928" y="709415"/>
                  <a:pt x="489799" y="692428"/>
                  <a:pt x="468670" y="692428"/>
                </a:cubicBezTo>
                <a:lnTo>
                  <a:pt x="401717" y="692428"/>
                </a:lnTo>
                <a:lnTo>
                  <a:pt x="401717" y="169389"/>
                </a:lnTo>
                <a:cubicBezTo>
                  <a:pt x="415101" y="165918"/>
                  <a:pt x="425553" y="155552"/>
                  <a:pt x="429053" y="142280"/>
                </a:cubicBezTo>
                <a:lnTo>
                  <a:pt x="647883" y="142280"/>
                </a:lnTo>
                <a:lnTo>
                  <a:pt x="574742" y="450552"/>
                </a:lnTo>
                <a:lnTo>
                  <a:pt x="545187" y="450552"/>
                </a:lnTo>
                <a:lnTo>
                  <a:pt x="545187" y="460038"/>
                </a:lnTo>
                <a:cubicBezTo>
                  <a:pt x="545187" y="498491"/>
                  <a:pt x="597697" y="528607"/>
                  <a:pt x="664746" y="528607"/>
                </a:cubicBezTo>
                <a:cubicBezTo>
                  <a:pt x="731794" y="528607"/>
                  <a:pt x="784304" y="498491"/>
                  <a:pt x="784304" y="460038"/>
                </a:cubicBezTo>
                <a:lnTo>
                  <a:pt x="784304" y="450552"/>
                </a:lnTo>
                <a:close/>
                <a:moveTo>
                  <a:pt x="735094" y="450552"/>
                </a:moveTo>
                <a:lnTo>
                  <a:pt x="594398" y="450552"/>
                </a:lnTo>
                <a:lnTo>
                  <a:pt x="664650" y="154449"/>
                </a:lnTo>
                <a:cubicBezTo>
                  <a:pt x="664650" y="154397"/>
                  <a:pt x="664693" y="154355"/>
                  <a:pt x="664746" y="154355"/>
                </a:cubicBezTo>
                <a:cubicBezTo>
                  <a:pt x="664798" y="154355"/>
                  <a:pt x="664841" y="154397"/>
                  <a:pt x="664841" y="154449"/>
                </a:cubicBezTo>
                <a:close/>
                <a:moveTo>
                  <a:pt x="119654" y="154449"/>
                </a:moveTo>
                <a:lnTo>
                  <a:pt x="189907" y="450552"/>
                </a:lnTo>
                <a:lnTo>
                  <a:pt x="49210" y="450552"/>
                </a:lnTo>
                <a:lnTo>
                  <a:pt x="119463" y="154449"/>
                </a:lnTo>
                <a:cubicBezTo>
                  <a:pt x="119463" y="154397"/>
                  <a:pt x="119506" y="154355"/>
                  <a:pt x="119559" y="154355"/>
                </a:cubicBezTo>
                <a:cubicBezTo>
                  <a:pt x="119611" y="154355"/>
                  <a:pt x="119654" y="154397"/>
                  <a:pt x="119654" y="154449"/>
                </a:cubicBezTo>
                <a:close/>
                <a:moveTo>
                  <a:pt x="119559" y="509636"/>
                </a:moveTo>
                <a:cubicBezTo>
                  <a:pt x="71668" y="509636"/>
                  <a:pt x="30310" y="492060"/>
                  <a:pt x="21042" y="469523"/>
                </a:cubicBezTo>
                <a:lnTo>
                  <a:pt x="218075" y="469523"/>
                </a:lnTo>
                <a:cubicBezTo>
                  <a:pt x="208807" y="492060"/>
                  <a:pt x="167449" y="509636"/>
                  <a:pt x="119559" y="509636"/>
                </a:cubicBezTo>
                <a:close/>
                <a:moveTo>
                  <a:pt x="392152" y="151765"/>
                </a:moveTo>
                <a:cubicBezTo>
                  <a:pt x="381587" y="151765"/>
                  <a:pt x="373023" y="143272"/>
                  <a:pt x="373023" y="132794"/>
                </a:cubicBezTo>
                <a:cubicBezTo>
                  <a:pt x="373023" y="122317"/>
                  <a:pt x="381587" y="113824"/>
                  <a:pt x="392152" y="113824"/>
                </a:cubicBezTo>
                <a:cubicBezTo>
                  <a:pt x="402717" y="113824"/>
                  <a:pt x="411282" y="122317"/>
                  <a:pt x="411282" y="132794"/>
                </a:cubicBezTo>
                <a:cubicBezTo>
                  <a:pt x="411282" y="143272"/>
                  <a:pt x="402717" y="151765"/>
                  <a:pt x="392152" y="151765"/>
                </a:cubicBezTo>
                <a:close/>
                <a:moveTo>
                  <a:pt x="664746" y="509636"/>
                </a:moveTo>
                <a:cubicBezTo>
                  <a:pt x="616855" y="509636"/>
                  <a:pt x="575498" y="492060"/>
                  <a:pt x="566230" y="469523"/>
                </a:cubicBezTo>
                <a:lnTo>
                  <a:pt x="763262" y="469523"/>
                </a:lnTo>
                <a:cubicBezTo>
                  <a:pt x="753994" y="492060"/>
                  <a:pt x="712636" y="509636"/>
                  <a:pt x="664746" y="509636"/>
                </a:cubicBezTo>
                <a:close/>
              </a:path>
            </a:pathLst>
          </a:custGeom>
          <a:solidFill>
            <a:srgbClr val="000000"/>
          </a:solidFill>
          <a:ln w="9525" cap="flat">
            <a:solidFill>
              <a:srgbClr val="00B050"/>
            </a:solidFill>
            <a:prstDash val="solid"/>
            <a:miter/>
          </a:ln>
        </xdr:spPr>
        <xdr:txBody>
          <a:bodyPr rtlCol="0" anchor="ctr"/>
          <a:lstStyle/>
          <a:p>
            <a:endParaRPr lang="fr-FR"/>
          </a:p>
        </xdr:txBody>
      </xdr:sp>
      <xdr:sp macro="" textlink="">
        <xdr:nvSpPr>
          <xdr:cNvPr id="4" name="Forme libre : forme 3">
            <a:extLst>
              <a:ext uri="{FF2B5EF4-FFF2-40B4-BE49-F238E27FC236}">
                <a16:creationId xmlns:a16="http://schemas.microsoft.com/office/drawing/2014/main" id="{C8527362-AB92-6992-1637-76355A69C13B}"/>
              </a:ext>
            </a:extLst>
          </xdr:cNvPr>
          <xdr:cNvSpPr/>
        </xdr:nvSpPr>
        <xdr:spPr>
          <a:xfrm>
            <a:off x="40696991" y="3911362"/>
            <a:ext cx="459105" cy="18970"/>
          </a:xfrm>
          <a:custGeom>
            <a:avLst/>
            <a:gdLst>
              <a:gd name="connsiteX0" fmla="*/ 0 w 459105"/>
              <a:gd name="connsiteY0" fmla="*/ 0 h 18970"/>
              <a:gd name="connsiteX1" fmla="*/ 459105 w 459105"/>
              <a:gd name="connsiteY1" fmla="*/ 0 h 18970"/>
              <a:gd name="connsiteX2" fmla="*/ 459105 w 459105"/>
              <a:gd name="connsiteY2" fmla="*/ 18971 h 18970"/>
              <a:gd name="connsiteX3" fmla="*/ 0 w 459105"/>
              <a:gd name="connsiteY3" fmla="*/ 18971 h 18970"/>
            </a:gdLst>
            <a:ahLst/>
            <a:cxnLst>
              <a:cxn ang="0">
                <a:pos x="connsiteX0" y="connsiteY0"/>
              </a:cxn>
              <a:cxn ang="0">
                <a:pos x="connsiteX1" y="connsiteY1"/>
              </a:cxn>
              <a:cxn ang="0">
                <a:pos x="connsiteX2" y="connsiteY2"/>
              </a:cxn>
              <a:cxn ang="0">
                <a:pos x="connsiteX3" y="connsiteY3"/>
              </a:cxn>
            </a:cxnLst>
            <a:rect l="l" t="t" r="r" b="b"/>
            <a:pathLst>
              <a:path w="459105" h="18970">
                <a:moveTo>
                  <a:pt x="0" y="0"/>
                </a:moveTo>
                <a:lnTo>
                  <a:pt x="459105" y="0"/>
                </a:lnTo>
                <a:lnTo>
                  <a:pt x="459105" y="18971"/>
                </a:lnTo>
                <a:lnTo>
                  <a:pt x="0" y="18971"/>
                </a:lnTo>
                <a:close/>
              </a:path>
            </a:pathLst>
          </a:custGeom>
          <a:solidFill>
            <a:srgbClr val="000000"/>
          </a:solidFill>
          <a:ln w="9525" cap="flat">
            <a:solidFill>
              <a:srgbClr val="00B050"/>
            </a:solidFill>
            <a:prstDash val="solid"/>
            <a:miter/>
          </a:ln>
        </xdr:spPr>
        <xdr:txBody>
          <a:bodyPr rtlCol="0" anchor="ctr"/>
          <a:lstStyle/>
          <a:p>
            <a:endParaRPr lang="fr-FR"/>
          </a:p>
        </xdr:txBody>
      </xdr:sp>
    </xdr:grpSp>
    <xdr:clientData/>
  </xdr:twoCellAnchor>
  <xdr:twoCellAnchor>
    <xdr:from>
      <xdr:col>1</xdr:col>
      <xdr:colOff>144162</xdr:colOff>
      <xdr:row>13</xdr:row>
      <xdr:rowOff>205947</xdr:rowOff>
    </xdr:from>
    <xdr:to>
      <xdr:col>1</xdr:col>
      <xdr:colOff>648729</xdr:colOff>
      <xdr:row>17</xdr:row>
      <xdr:rowOff>0</xdr:rowOff>
    </xdr:to>
    <xdr:sp macro="" textlink="">
      <xdr:nvSpPr>
        <xdr:cNvPr id="5" name="Flèche : bas 4">
          <a:extLst>
            <a:ext uri="{FF2B5EF4-FFF2-40B4-BE49-F238E27FC236}">
              <a16:creationId xmlns:a16="http://schemas.microsoft.com/office/drawing/2014/main" id="{09D2B4FA-310A-43AD-8BAC-2A34B7F978BA}"/>
            </a:ext>
          </a:extLst>
        </xdr:cNvPr>
        <xdr:cNvSpPr/>
      </xdr:nvSpPr>
      <xdr:spPr>
        <a:xfrm>
          <a:off x="580407" y="3410157"/>
          <a:ext cx="506472" cy="695118"/>
        </a:xfrm>
        <a:prstGeom prst="downArrow">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364063</xdr:colOff>
      <xdr:row>4</xdr:row>
      <xdr:rowOff>83899</xdr:rowOff>
    </xdr:from>
    <xdr:to>
      <xdr:col>15</xdr:col>
      <xdr:colOff>0</xdr:colOff>
      <xdr:row>6</xdr:row>
      <xdr:rowOff>180260</xdr:rowOff>
    </xdr:to>
    <xdr:grpSp>
      <xdr:nvGrpSpPr>
        <xdr:cNvPr id="2" name="Graphique 2" descr="Balance de la justice contour">
          <a:extLst>
            <a:ext uri="{FF2B5EF4-FFF2-40B4-BE49-F238E27FC236}">
              <a16:creationId xmlns:a16="http://schemas.microsoft.com/office/drawing/2014/main" id="{E52A71B4-5096-4DEC-B49E-A36615FA33F2}"/>
            </a:ext>
          </a:extLst>
        </xdr:cNvPr>
        <xdr:cNvGrpSpPr/>
      </xdr:nvGrpSpPr>
      <xdr:grpSpPr>
        <a:xfrm>
          <a:off x="14314378" y="1095454"/>
          <a:ext cx="430322" cy="540226"/>
          <a:chOff x="40534391" y="3171508"/>
          <a:chExt cx="784304" cy="758825"/>
        </a:xfrm>
        <a:solidFill>
          <a:srgbClr val="000000"/>
        </a:solidFill>
      </xdr:grpSpPr>
      <xdr:sp macro="" textlink="">
        <xdr:nvSpPr>
          <xdr:cNvPr id="3" name="Forme libre : forme 2">
            <a:extLst>
              <a:ext uri="{FF2B5EF4-FFF2-40B4-BE49-F238E27FC236}">
                <a16:creationId xmlns:a16="http://schemas.microsoft.com/office/drawing/2014/main" id="{FA95BBD6-63A5-6A5C-03AD-9E2A88A45806}"/>
              </a:ext>
            </a:extLst>
          </xdr:cNvPr>
          <xdr:cNvSpPr/>
        </xdr:nvSpPr>
        <xdr:spPr>
          <a:xfrm>
            <a:off x="40534391" y="3171508"/>
            <a:ext cx="784304" cy="730369"/>
          </a:xfrm>
          <a:custGeom>
            <a:avLst/>
            <a:gdLst>
              <a:gd name="connsiteX0" fmla="*/ 754750 w 784304"/>
              <a:gd name="connsiteY0" fmla="*/ 450552 h 730369"/>
              <a:gd name="connsiteX1" fmla="*/ 681608 w 784304"/>
              <a:gd name="connsiteY1" fmla="*/ 142280 h 730369"/>
              <a:gd name="connsiteX2" fmla="*/ 707787 w 784304"/>
              <a:gd name="connsiteY2" fmla="*/ 142280 h 730369"/>
              <a:gd name="connsiteX3" fmla="*/ 717352 w 784304"/>
              <a:gd name="connsiteY3" fmla="*/ 132794 h 730369"/>
              <a:gd name="connsiteX4" fmla="*/ 707787 w 784304"/>
              <a:gd name="connsiteY4" fmla="*/ 123309 h 730369"/>
              <a:gd name="connsiteX5" fmla="*/ 429053 w 784304"/>
              <a:gd name="connsiteY5" fmla="*/ 123309 h 730369"/>
              <a:gd name="connsiteX6" fmla="*/ 401717 w 784304"/>
              <a:gd name="connsiteY6" fmla="*/ 96200 h 730369"/>
              <a:gd name="connsiteX7" fmla="*/ 401717 w 784304"/>
              <a:gd name="connsiteY7" fmla="*/ 9485 h 730369"/>
              <a:gd name="connsiteX8" fmla="*/ 392152 w 784304"/>
              <a:gd name="connsiteY8" fmla="*/ 0 h 730369"/>
              <a:gd name="connsiteX9" fmla="*/ 382588 w 784304"/>
              <a:gd name="connsiteY9" fmla="*/ 9485 h 730369"/>
              <a:gd name="connsiteX10" fmla="*/ 382588 w 784304"/>
              <a:gd name="connsiteY10" fmla="*/ 96200 h 730369"/>
              <a:gd name="connsiteX11" fmla="*/ 355252 w 784304"/>
              <a:gd name="connsiteY11" fmla="*/ 123309 h 730369"/>
              <a:gd name="connsiteX12" fmla="*/ 76518 w 784304"/>
              <a:gd name="connsiteY12" fmla="*/ 123309 h 730369"/>
              <a:gd name="connsiteX13" fmla="*/ 66953 w 784304"/>
              <a:gd name="connsiteY13" fmla="*/ 132794 h 730369"/>
              <a:gd name="connsiteX14" fmla="*/ 76518 w 784304"/>
              <a:gd name="connsiteY14" fmla="*/ 142280 h 730369"/>
              <a:gd name="connsiteX15" fmla="*/ 102696 w 784304"/>
              <a:gd name="connsiteY15" fmla="*/ 142280 h 730369"/>
              <a:gd name="connsiteX16" fmla="*/ 29555 w 784304"/>
              <a:gd name="connsiteY16" fmla="*/ 450552 h 730369"/>
              <a:gd name="connsiteX17" fmla="*/ 0 w 784304"/>
              <a:gd name="connsiteY17" fmla="*/ 450552 h 730369"/>
              <a:gd name="connsiteX18" fmla="*/ 0 w 784304"/>
              <a:gd name="connsiteY18" fmla="*/ 460038 h 730369"/>
              <a:gd name="connsiteX19" fmla="*/ 119559 w 784304"/>
              <a:gd name="connsiteY19" fmla="*/ 528607 h 730369"/>
              <a:gd name="connsiteX20" fmla="*/ 239117 w 784304"/>
              <a:gd name="connsiteY20" fmla="*/ 460038 h 730369"/>
              <a:gd name="connsiteX21" fmla="*/ 239117 w 784304"/>
              <a:gd name="connsiteY21" fmla="*/ 450552 h 730369"/>
              <a:gd name="connsiteX22" fmla="*/ 209562 w 784304"/>
              <a:gd name="connsiteY22" fmla="*/ 450552 h 730369"/>
              <a:gd name="connsiteX23" fmla="*/ 136421 w 784304"/>
              <a:gd name="connsiteY23" fmla="*/ 142280 h 730369"/>
              <a:gd name="connsiteX24" fmla="*/ 355252 w 784304"/>
              <a:gd name="connsiteY24" fmla="*/ 142280 h 730369"/>
              <a:gd name="connsiteX25" fmla="*/ 382588 w 784304"/>
              <a:gd name="connsiteY25" fmla="*/ 169389 h 730369"/>
              <a:gd name="connsiteX26" fmla="*/ 382588 w 784304"/>
              <a:gd name="connsiteY26" fmla="*/ 692428 h 730369"/>
              <a:gd name="connsiteX27" fmla="*/ 315635 w 784304"/>
              <a:gd name="connsiteY27" fmla="*/ 692428 h 730369"/>
              <a:gd name="connsiteX28" fmla="*/ 277376 w 784304"/>
              <a:gd name="connsiteY28" fmla="*/ 730369 h 730369"/>
              <a:gd name="connsiteX29" fmla="*/ 296505 w 784304"/>
              <a:gd name="connsiteY29" fmla="*/ 730369 h 730369"/>
              <a:gd name="connsiteX30" fmla="*/ 315635 w 784304"/>
              <a:gd name="connsiteY30" fmla="*/ 711398 h 730369"/>
              <a:gd name="connsiteX31" fmla="*/ 468670 w 784304"/>
              <a:gd name="connsiteY31" fmla="*/ 711398 h 730369"/>
              <a:gd name="connsiteX32" fmla="*/ 487799 w 784304"/>
              <a:gd name="connsiteY32" fmla="*/ 730369 h 730369"/>
              <a:gd name="connsiteX33" fmla="*/ 506928 w 784304"/>
              <a:gd name="connsiteY33" fmla="*/ 730369 h 730369"/>
              <a:gd name="connsiteX34" fmla="*/ 468670 w 784304"/>
              <a:gd name="connsiteY34" fmla="*/ 692428 h 730369"/>
              <a:gd name="connsiteX35" fmla="*/ 401717 w 784304"/>
              <a:gd name="connsiteY35" fmla="*/ 692428 h 730369"/>
              <a:gd name="connsiteX36" fmla="*/ 401717 w 784304"/>
              <a:gd name="connsiteY36" fmla="*/ 169389 h 730369"/>
              <a:gd name="connsiteX37" fmla="*/ 429053 w 784304"/>
              <a:gd name="connsiteY37" fmla="*/ 142280 h 730369"/>
              <a:gd name="connsiteX38" fmla="*/ 647883 w 784304"/>
              <a:gd name="connsiteY38" fmla="*/ 142280 h 730369"/>
              <a:gd name="connsiteX39" fmla="*/ 574742 w 784304"/>
              <a:gd name="connsiteY39" fmla="*/ 450552 h 730369"/>
              <a:gd name="connsiteX40" fmla="*/ 545187 w 784304"/>
              <a:gd name="connsiteY40" fmla="*/ 450552 h 730369"/>
              <a:gd name="connsiteX41" fmla="*/ 545187 w 784304"/>
              <a:gd name="connsiteY41" fmla="*/ 460038 h 730369"/>
              <a:gd name="connsiteX42" fmla="*/ 664746 w 784304"/>
              <a:gd name="connsiteY42" fmla="*/ 528607 h 730369"/>
              <a:gd name="connsiteX43" fmla="*/ 784304 w 784304"/>
              <a:gd name="connsiteY43" fmla="*/ 460038 h 730369"/>
              <a:gd name="connsiteX44" fmla="*/ 784304 w 784304"/>
              <a:gd name="connsiteY44" fmla="*/ 450552 h 730369"/>
              <a:gd name="connsiteX45" fmla="*/ 735094 w 784304"/>
              <a:gd name="connsiteY45" fmla="*/ 450552 h 730369"/>
              <a:gd name="connsiteX46" fmla="*/ 594398 w 784304"/>
              <a:gd name="connsiteY46" fmla="*/ 450552 h 730369"/>
              <a:gd name="connsiteX47" fmla="*/ 664650 w 784304"/>
              <a:gd name="connsiteY47" fmla="*/ 154449 h 730369"/>
              <a:gd name="connsiteX48" fmla="*/ 664746 w 784304"/>
              <a:gd name="connsiteY48" fmla="*/ 154355 h 730369"/>
              <a:gd name="connsiteX49" fmla="*/ 664841 w 784304"/>
              <a:gd name="connsiteY49" fmla="*/ 154449 h 730369"/>
              <a:gd name="connsiteX50" fmla="*/ 119654 w 784304"/>
              <a:gd name="connsiteY50" fmla="*/ 154449 h 730369"/>
              <a:gd name="connsiteX51" fmla="*/ 189907 w 784304"/>
              <a:gd name="connsiteY51" fmla="*/ 450552 h 730369"/>
              <a:gd name="connsiteX52" fmla="*/ 49210 w 784304"/>
              <a:gd name="connsiteY52" fmla="*/ 450552 h 730369"/>
              <a:gd name="connsiteX53" fmla="*/ 119463 w 784304"/>
              <a:gd name="connsiteY53" fmla="*/ 154449 h 730369"/>
              <a:gd name="connsiteX54" fmla="*/ 119559 w 784304"/>
              <a:gd name="connsiteY54" fmla="*/ 154355 h 730369"/>
              <a:gd name="connsiteX55" fmla="*/ 119654 w 784304"/>
              <a:gd name="connsiteY55" fmla="*/ 154449 h 730369"/>
              <a:gd name="connsiteX56" fmla="*/ 119559 w 784304"/>
              <a:gd name="connsiteY56" fmla="*/ 509636 h 730369"/>
              <a:gd name="connsiteX57" fmla="*/ 21042 w 784304"/>
              <a:gd name="connsiteY57" fmla="*/ 469523 h 730369"/>
              <a:gd name="connsiteX58" fmla="*/ 218075 w 784304"/>
              <a:gd name="connsiteY58" fmla="*/ 469523 h 730369"/>
              <a:gd name="connsiteX59" fmla="*/ 119559 w 784304"/>
              <a:gd name="connsiteY59" fmla="*/ 509636 h 730369"/>
              <a:gd name="connsiteX60" fmla="*/ 392152 w 784304"/>
              <a:gd name="connsiteY60" fmla="*/ 151765 h 730369"/>
              <a:gd name="connsiteX61" fmla="*/ 373023 w 784304"/>
              <a:gd name="connsiteY61" fmla="*/ 132794 h 730369"/>
              <a:gd name="connsiteX62" fmla="*/ 392152 w 784304"/>
              <a:gd name="connsiteY62" fmla="*/ 113824 h 730369"/>
              <a:gd name="connsiteX63" fmla="*/ 411282 w 784304"/>
              <a:gd name="connsiteY63" fmla="*/ 132794 h 730369"/>
              <a:gd name="connsiteX64" fmla="*/ 392152 w 784304"/>
              <a:gd name="connsiteY64" fmla="*/ 151765 h 730369"/>
              <a:gd name="connsiteX65" fmla="*/ 664746 w 784304"/>
              <a:gd name="connsiteY65" fmla="*/ 509636 h 730369"/>
              <a:gd name="connsiteX66" fmla="*/ 566230 w 784304"/>
              <a:gd name="connsiteY66" fmla="*/ 469523 h 730369"/>
              <a:gd name="connsiteX67" fmla="*/ 763262 w 784304"/>
              <a:gd name="connsiteY67" fmla="*/ 469523 h 730369"/>
              <a:gd name="connsiteX68" fmla="*/ 664746 w 784304"/>
              <a:gd name="connsiteY68" fmla="*/ 509636 h 7303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Lst>
            <a:rect l="l" t="t" r="r" b="b"/>
            <a:pathLst>
              <a:path w="784304" h="730369">
                <a:moveTo>
                  <a:pt x="754750" y="450552"/>
                </a:moveTo>
                <a:lnTo>
                  <a:pt x="681608" y="142280"/>
                </a:lnTo>
                <a:lnTo>
                  <a:pt x="707787" y="142280"/>
                </a:lnTo>
                <a:cubicBezTo>
                  <a:pt x="713069" y="142280"/>
                  <a:pt x="717352" y="138033"/>
                  <a:pt x="717352" y="132794"/>
                </a:cubicBezTo>
                <a:cubicBezTo>
                  <a:pt x="717352" y="127556"/>
                  <a:pt x="713069" y="123309"/>
                  <a:pt x="707787" y="123309"/>
                </a:cubicBezTo>
                <a:lnTo>
                  <a:pt x="429053" y="123309"/>
                </a:lnTo>
                <a:cubicBezTo>
                  <a:pt x="425553" y="110036"/>
                  <a:pt x="415101" y="99671"/>
                  <a:pt x="401717" y="96200"/>
                </a:cubicBezTo>
                <a:lnTo>
                  <a:pt x="401717" y="9485"/>
                </a:lnTo>
                <a:cubicBezTo>
                  <a:pt x="401717" y="4247"/>
                  <a:pt x="397435" y="0"/>
                  <a:pt x="392152" y="0"/>
                </a:cubicBezTo>
                <a:cubicBezTo>
                  <a:pt x="386870" y="0"/>
                  <a:pt x="382588" y="4247"/>
                  <a:pt x="382588" y="9485"/>
                </a:cubicBezTo>
                <a:lnTo>
                  <a:pt x="382588" y="96200"/>
                </a:lnTo>
                <a:cubicBezTo>
                  <a:pt x="369204" y="99671"/>
                  <a:pt x="358751" y="110036"/>
                  <a:pt x="355252" y="123309"/>
                </a:cubicBezTo>
                <a:lnTo>
                  <a:pt x="76518" y="123309"/>
                </a:lnTo>
                <a:cubicBezTo>
                  <a:pt x="71235" y="123309"/>
                  <a:pt x="66953" y="127556"/>
                  <a:pt x="66953" y="132794"/>
                </a:cubicBezTo>
                <a:cubicBezTo>
                  <a:pt x="66953" y="138033"/>
                  <a:pt x="71235" y="142280"/>
                  <a:pt x="76518" y="142280"/>
                </a:cubicBezTo>
                <a:lnTo>
                  <a:pt x="102696" y="142280"/>
                </a:lnTo>
                <a:lnTo>
                  <a:pt x="29555" y="450552"/>
                </a:lnTo>
                <a:lnTo>
                  <a:pt x="0" y="450552"/>
                </a:lnTo>
                <a:lnTo>
                  <a:pt x="0" y="460038"/>
                </a:lnTo>
                <a:cubicBezTo>
                  <a:pt x="0" y="498491"/>
                  <a:pt x="52510" y="528607"/>
                  <a:pt x="119559" y="528607"/>
                </a:cubicBezTo>
                <a:cubicBezTo>
                  <a:pt x="186607" y="528607"/>
                  <a:pt x="239117" y="498491"/>
                  <a:pt x="239117" y="460038"/>
                </a:cubicBezTo>
                <a:lnTo>
                  <a:pt x="239117" y="450552"/>
                </a:lnTo>
                <a:lnTo>
                  <a:pt x="209562" y="450552"/>
                </a:lnTo>
                <a:lnTo>
                  <a:pt x="136421" y="142280"/>
                </a:lnTo>
                <a:lnTo>
                  <a:pt x="355252" y="142280"/>
                </a:lnTo>
                <a:cubicBezTo>
                  <a:pt x="358751" y="155552"/>
                  <a:pt x="369204" y="165918"/>
                  <a:pt x="382588" y="169389"/>
                </a:cubicBezTo>
                <a:lnTo>
                  <a:pt x="382588" y="692428"/>
                </a:lnTo>
                <a:lnTo>
                  <a:pt x="315635" y="692428"/>
                </a:lnTo>
                <a:cubicBezTo>
                  <a:pt x="294505" y="692428"/>
                  <a:pt x="277376" y="709415"/>
                  <a:pt x="277376" y="730369"/>
                </a:cubicBezTo>
                <a:lnTo>
                  <a:pt x="296505" y="730369"/>
                </a:lnTo>
                <a:cubicBezTo>
                  <a:pt x="296505" y="719892"/>
                  <a:pt x="305070" y="711398"/>
                  <a:pt x="315635" y="711398"/>
                </a:cubicBezTo>
                <a:lnTo>
                  <a:pt x="468670" y="711398"/>
                </a:lnTo>
                <a:cubicBezTo>
                  <a:pt x="479235" y="711398"/>
                  <a:pt x="487799" y="719892"/>
                  <a:pt x="487799" y="730369"/>
                </a:cubicBezTo>
                <a:lnTo>
                  <a:pt x="506928" y="730369"/>
                </a:lnTo>
                <a:cubicBezTo>
                  <a:pt x="506928" y="709415"/>
                  <a:pt x="489799" y="692428"/>
                  <a:pt x="468670" y="692428"/>
                </a:cubicBezTo>
                <a:lnTo>
                  <a:pt x="401717" y="692428"/>
                </a:lnTo>
                <a:lnTo>
                  <a:pt x="401717" y="169389"/>
                </a:lnTo>
                <a:cubicBezTo>
                  <a:pt x="415101" y="165918"/>
                  <a:pt x="425553" y="155552"/>
                  <a:pt x="429053" y="142280"/>
                </a:cubicBezTo>
                <a:lnTo>
                  <a:pt x="647883" y="142280"/>
                </a:lnTo>
                <a:lnTo>
                  <a:pt x="574742" y="450552"/>
                </a:lnTo>
                <a:lnTo>
                  <a:pt x="545187" y="450552"/>
                </a:lnTo>
                <a:lnTo>
                  <a:pt x="545187" y="460038"/>
                </a:lnTo>
                <a:cubicBezTo>
                  <a:pt x="545187" y="498491"/>
                  <a:pt x="597697" y="528607"/>
                  <a:pt x="664746" y="528607"/>
                </a:cubicBezTo>
                <a:cubicBezTo>
                  <a:pt x="731794" y="528607"/>
                  <a:pt x="784304" y="498491"/>
                  <a:pt x="784304" y="460038"/>
                </a:cubicBezTo>
                <a:lnTo>
                  <a:pt x="784304" y="450552"/>
                </a:lnTo>
                <a:close/>
                <a:moveTo>
                  <a:pt x="735094" y="450552"/>
                </a:moveTo>
                <a:lnTo>
                  <a:pt x="594398" y="450552"/>
                </a:lnTo>
                <a:lnTo>
                  <a:pt x="664650" y="154449"/>
                </a:lnTo>
                <a:cubicBezTo>
                  <a:pt x="664650" y="154397"/>
                  <a:pt x="664693" y="154355"/>
                  <a:pt x="664746" y="154355"/>
                </a:cubicBezTo>
                <a:cubicBezTo>
                  <a:pt x="664798" y="154355"/>
                  <a:pt x="664841" y="154397"/>
                  <a:pt x="664841" y="154449"/>
                </a:cubicBezTo>
                <a:close/>
                <a:moveTo>
                  <a:pt x="119654" y="154449"/>
                </a:moveTo>
                <a:lnTo>
                  <a:pt x="189907" y="450552"/>
                </a:lnTo>
                <a:lnTo>
                  <a:pt x="49210" y="450552"/>
                </a:lnTo>
                <a:lnTo>
                  <a:pt x="119463" y="154449"/>
                </a:lnTo>
                <a:cubicBezTo>
                  <a:pt x="119463" y="154397"/>
                  <a:pt x="119506" y="154355"/>
                  <a:pt x="119559" y="154355"/>
                </a:cubicBezTo>
                <a:cubicBezTo>
                  <a:pt x="119611" y="154355"/>
                  <a:pt x="119654" y="154397"/>
                  <a:pt x="119654" y="154449"/>
                </a:cubicBezTo>
                <a:close/>
                <a:moveTo>
                  <a:pt x="119559" y="509636"/>
                </a:moveTo>
                <a:cubicBezTo>
                  <a:pt x="71668" y="509636"/>
                  <a:pt x="30310" y="492060"/>
                  <a:pt x="21042" y="469523"/>
                </a:cubicBezTo>
                <a:lnTo>
                  <a:pt x="218075" y="469523"/>
                </a:lnTo>
                <a:cubicBezTo>
                  <a:pt x="208807" y="492060"/>
                  <a:pt x="167449" y="509636"/>
                  <a:pt x="119559" y="509636"/>
                </a:cubicBezTo>
                <a:close/>
                <a:moveTo>
                  <a:pt x="392152" y="151765"/>
                </a:moveTo>
                <a:cubicBezTo>
                  <a:pt x="381587" y="151765"/>
                  <a:pt x="373023" y="143272"/>
                  <a:pt x="373023" y="132794"/>
                </a:cubicBezTo>
                <a:cubicBezTo>
                  <a:pt x="373023" y="122317"/>
                  <a:pt x="381587" y="113824"/>
                  <a:pt x="392152" y="113824"/>
                </a:cubicBezTo>
                <a:cubicBezTo>
                  <a:pt x="402717" y="113824"/>
                  <a:pt x="411282" y="122317"/>
                  <a:pt x="411282" y="132794"/>
                </a:cubicBezTo>
                <a:cubicBezTo>
                  <a:pt x="411282" y="143272"/>
                  <a:pt x="402717" y="151765"/>
                  <a:pt x="392152" y="151765"/>
                </a:cubicBezTo>
                <a:close/>
                <a:moveTo>
                  <a:pt x="664746" y="509636"/>
                </a:moveTo>
                <a:cubicBezTo>
                  <a:pt x="616855" y="509636"/>
                  <a:pt x="575498" y="492060"/>
                  <a:pt x="566230" y="469523"/>
                </a:cubicBezTo>
                <a:lnTo>
                  <a:pt x="763262" y="469523"/>
                </a:lnTo>
                <a:cubicBezTo>
                  <a:pt x="753994" y="492060"/>
                  <a:pt x="712636" y="509636"/>
                  <a:pt x="664746" y="509636"/>
                </a:cubicBezTo>
                <a:close/>
              </a:path>
            </a:pathLst>
          </a:custGeom>
          <a:solidFill>
            <a:srgbClr val="000000"/>
          </a:solidFill>
          <a:ln w="9525" cap="flat">
            <a:solidFill>
              <a:srgbClr val="00B050"/>
            </a:solidFill>
            <a:prstDash val="solid"/>
            <a:miter/>
          </a:ln>
        </xdr:spPr>
        <xdr:txBody>
          <a:bodyPr rtlCol="0" anchor="ctr"/>
          <a:lstStyle/>
          <a:p>
            <a:endParaRPr lang="fr-FR"/>
          </a:p>
        </xdr:txBody>
      </xdr:sp>
      <xdr:sp macro="" textlink="">
        <xdr:nvSpPr>
          <xdr:cNvPr id="4" name="Forme libre : forme 3">
            <a:extLst>
              <a:ext uri="{FF2B5EF4-FFF2-40B4-BE49-F238E27FC236}">
                <a16:creationId xmlns:a16="http://schemas.microsoft.com/office/drawing/2014/main" id="{88D96A6E-7295-C154-FDD1-80BB4AD6F3E6}"/>
              </a:ext>
            </a:extLst>
          </xdr:cNvPr>
          <xdr:cNvSpPr/>
        </xdr:nvSpPr>
        <xdr:spPr>
          <a:xfrm>
            <a:off x="40696991" y="3911362"/>
            <a:ext cx="459105" cy="18970"/>
          </a:xfrm>
          <a:custGeom>
            <a:avLst/>
            <a:gdLst>
              <a:gd name="connsiteX0" fmla="*/ 0 w 459105"/>
              <a:gd name="connsiteY0" fmla="*/ 0 h 18970"/>
              <a:gd name="connsiteX1" fmla="*/ 459105 w 459105"/>
              <a:gd name="connsiteY1" fmla="*/ 0 h 18970"/>
              <a:gd name="connsiteX2" fmla="*/ 459105 w 459105"/>
              <a:gd name="connsiteY2" fmla="*/ 18971 h 18970"/>
              <a:gd name="connsiteX3" fmla="*/ 0 w 459105"/>
              <a:gd name="connsiteY3" fmla="*/ 18971 h 18970"/>
            </a:gdLst>
            <a:ahLst/>
            <a:cxnLst>
              <a:cxn ang="0">
                <a:pos x="connsiteX0" y="connsiteY0"/>
              </a:cxn>
              <a:cxn ang="0">
                <a:pos x="connsiteX1" y="connsiteY1"/>
              </a:cxn>
              <a:cxn ang="0">
                <a:pos x="connsiteX2" y="connsiteY2"/>
              </a:cxn>
              <a:cxn ang="0">
                <a:pos x="connsiteX3" y="connsiteY3"/>
              </a:cxn>
            </a:cxnLst>
            <a:rect l="l" t="t" r="r" b="b"/>
            <a:pathLst>
              <a:path w="459105" h="18970">
                <a:moveTo>
                  <a:pt x="0" y="0"/>
                </a:moveTo>
                <a:lnTo>
                  <a:pt x="459105" y="0"/>
                </a:lnTo>
                <a:lnTo>
                  <a:pt x="459105" y="18971"/>
                </a:lnTo>
                <a:lnTo>
                  <a:pt x="0" y="18971"/>
                </a:lnTo>
                <a:close/>
              </a:path>
            </a:pathLst>
          </a:custGeom>
          <a:solidFill>
            <a:srgbClr val="000000"/>
          </a:solidFill>
          <a:ln w="9525" cap="flat">
            <a:solidFill>
              <a:srgbClr val="00B050"/>
            </a:solidFill>
            <a:prstDash val="solid"/>
            <a:miter/>
          </a:ln>
        </xdr:spPr>
        <xdr:txBody>
          <a:bodyPr rtlCol="0" anchor="ctr"/>
          <a:lstStyle/>
          <a:p>
            <a:endParaRPr lang="fr-FR"/>
          </a:p>
        </xdr:txBody>
      </xdr:sp>
    </xdr:grpSp>
    <xdr:clientData/>
  </xdr:twoCellAnchor>
  <xdr:twoCellAnchor>
    <xdr:from>
      <xdr:col>1</xdr:col>
      <xdr:colOff>144162</xdr:colOff>
      <xdr:row>13</xdr:row>
      <xdr:rowOff>205947</xdr:rowOff>
    </xdr:from>
    <xdr:to>
      <xdr:col>1</xdr:col>
      <xdr:colOff>648729</xdr:colOff>
      <xdr:row>17</xdr:row>
      <xdr:rowOff>0</xdr:rowOff>
    </xdr:to>
    <xdr:sp macro="" textlink="">
      <xdr:nvSpPr>
        <xdr:cNvPr id="5" name="Flèche : bas 4">
          <a:extLst>
            <a:ext uri="{FF2B5EF4-FFF2-40B4-BE49-F238E27FC236}">
              <a16:creationId xmlns:a16="http://schemas.microsoft.com/office/drawing/2014/main" id="{C15404BB-A4EB-4092-93B9-AC14DE11665E}"/>
            </a:ext>
          </a:extLst>
        </xdr:cNvPr>
        <xdr:cNvSpPr/>
      </xdr:nvSpPr>
      <xdr:spPr>
        <a:xfrm>
          <a:off x="580407" y="3410157"/>
          <a:ext cx="506472" cy="695118"/>
        </a:xfrm>
        <a:prstGeom prst="downArrow">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lang="fr-FR"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8E939A49-F96A-448A-AC10-9D7DB022C14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07406" y="0"/>
          <a:ext cx="2379678" cy="711262"/>
        </a:xfrm>
        <a:prstGeom prst="rect">
          <a:avLst/>
        </a:prstGeom>
        <a:solidFill>
          <a:schemeClr val="bg1"/>
        </a:solid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CBC5CDBB-8BFA-4A45-AC52-52598540D6C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767F3F94-08EA-4841-8E08-988BA5BAF25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0F8C7E83-3589-4AFA-8614-BEA5E4E8522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82A915DA-C41C-44C8-BFE1-D9B5208B34E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A8960A34-942A-4E7B-A90F-550BC0F99EE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6A90A7A5-8A3E-435B-9EE9-FE2CDEB50E1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097D8AC7-CAF9-42FE-B163-21A165ADF87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FD34C313-5EB2-4E04-B43A-E93F6550444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1808433B-1DCD-41C4-B5B3-9930BFAAD00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EF0EDCD1-0C27-42B7-8E41-D64A30D1E33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7D541F4E-5BDE-4693-AFB8-18335DA820B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66A721FF-409F-4DB6-AB01-B322FEBE9CE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6118DF92-735C-4DE5-A0B9-D27EB8AC67A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1DB2279C-9C78-4D14-96E3-6A7C69A40F3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8FFBFED6-BA9A-41B8-AD24-1C13D4F3F07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DA2108AC-B272-4353-A524-9A0CBC826F4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77D2C2B6-059F-4E8C-9D14-37B7038DD8D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9FC68313-0861-4103-8291-FECE8CFD1AE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C4332B41-60C0-432F-8BAC-AB72DAC7455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2E058C33-FC37-48A0-9EF5-A65D6D3D843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F599A59B-61E4-464B-A5BA-574379E0A32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53A4E4D9-F69B-4F1A-BA16-5943B414D1C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DDA8288D-A727-4451-B4CA-BFEEF74190F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6398280A-5899-47C6-B50A-8FC3ABC4176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C682D6BC-4D25-49F2-B9E0-2C48A0DEA16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7AC60742-9E57-42B0-BB24-DBBB6B810AD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35A6CDBE-05C6-4B8C-A8AE-96CB32E00F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3056819C-28F5-4C3B-A41F-F4FF97D638F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931EFF6C-42D0-489E-AD6B-FC783615703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3DED3C64-E6DD-4078-BF5E-A757B401B21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9A29F4B4-FBDB-4C73-A5A7-6CD87444DBC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8C38086A-7F96-4426-A9E6-FB8EA2F8326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4DE01122-E551-4F14-9D73-D35A6A055C3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D8669D94-2210-467C-89FD-2D28DD2D3E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9AC869B8-5671-4EC6-BA57-9C970BBBF56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AD056C2E-D613-4F7D-92C8-D75FCE6900F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BD670A7F-2C96-45CE-8D8F-BE5A04C1D52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6A17E481-2293-4AE8-A01F-3527FF7FB50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426F3653-5E20-4CD7-B625-8867EE5CC56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1239BEA7-2814-4F08-AC04-E41BD508E6E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98544</xdr:colOff>
      <xdr:row>3</xdr:row>
      <xdr:rowOff>19747</xdr:rowOff>
    </xdr:to>
    <xdr:pic>
      <xdr:nvPicPr>
        <xdr:cNvPr id="2" name="Image 1">
          <a:extLst>
            <a:ext uri="{FF2B5EF4-FFF2-40B4-BE49-F238E27FC236}">
              <a16:creationId xmlns:a16="http://schemas.microsoft.com/office/drawing/2014/main" id="{E3D25235-E76B-4EC1-AD1E-50B6184BA5D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07406" y="0"/>
          <a:ext cx="2373963" cy="707452"/>
        </a:xfrm>
        <a:prstGeom prst="rect">
          <a:avLst/>
        </a:prstGeom>
        <a:solidFill>
          <a:schemeClr val="bg1"/>
        </a:solidFill>
        <a:ln>
          <a:noFill/>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9FD28907-88EA-4E34-A292-5D7E8321FA3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58F2088B-D5F5-4D3E-9466-829A1801D6F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7D2182CF-3BCC-441C-8BCA-4155F9FFB5B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B5ED2DFE-5328-49C2-B6CC-88E7C814837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DDA234F0-8180-4D55-B495-CB9A7F77350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9</xdr:col>
      <xdr:colOff>534456</xdr:colOff>
      <xdr:row>0</xdr:row>
      <xdr:rowOff>0</xdr:rowOff>
    </xdr:from>
    <xdr:to>
      <xdr:col>11</xdr:col>
      <xdr:colOff>109974</xdr:colOff>
      <xdr:row>3</xdr:row>
      <xdr:rowOff>10222</xdr:rowOff>
    </xdr:to>
    <xdr:pic>
      <xdr:nvPicPr>
        <xdr:cNvPr id="2" name="Image 1">
          <a:extLst>
            <a:ext uri="{FF2B5EF4-FFF2-40B4-BE49-F238E27FC236}">
              <a16:creationId xmlns:a16="http://schemas.microsoft.com/office/drawing/2014/main" id="{999A0FFA-BDDC-4D95-92A6-E4F6BF79F78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87" b="13496"/>
        <a:stretch/>
      </xdr:blipFill>
      <xdr:spPr bwMode="auto">
        <a:xfrm>
          <a:off x="12711216" y="0"/>
          <a:ext cx="2379678" cy="711262"/>
        </a:xfrm>
        <a:prstGeom prst="rect">
          <a:avLst/>
        </a:prstGeom>
        <a:solidFill>
          <a:schemeClr val="bg1"/>
        </a:solid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asri\Documents\CPOM\Accompagnement%20CPOM\1.%20Veille%20outils%20existants\Key%20TDB\ANX3_4_5_DiagFASuivi-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yvelines78.sharepoint.com/Users/inasri/Documents/CPOM/Accompagnement%20CPOM/1.%20Veille%20outils%20existants/Key%20TDB/ANX3_4_5_DiagFASuivi-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XBouland/AppData/Local/Microsoft/Windows/INetCache/Content.Outlook/RZAOK7NI/Copie%20de%20Indicateurs%20CHL%2020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yvelines78.sharepoint.com/Users/XBouland/AppData/Local/Microsoft/Windows/INetCache/Content.Outlook/RZAOK7NI/Copie%20de%20Indicateurs%20CHL%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Lisez-moi"/>
      <sheetName val="2-Gestionnaire"/>
      <sheetName val="3-Diagnostic"/>
      <sheetName val="3-Diag activité"/>
      <sheetName val="3- Diag budgétaire et fi"/>
      <sheetName val="3-GVT"/>
      <sheetName val="F1"/>
      <sheetName val="F2"/>
      <sheetName val="F3"/>
      <sheetName val="F4"/>
      <sheetName val="F5"/>
      <sheetName val="F6"/>
      <sheetName val="F7"/>
      <sheetName val="F9"/>
      <sheetName val="F10"/>
      <sheetName val="F11"/>
      <sheetName val="F12"/>
      <sheetName val="F13"/>
      <sheetName val="F14"/>
      <sheetName val="F15"/>
      <sheetName val="5-Suivi des objectifs-indic"/>
      <sheetName val="Feuil"/>
      <sheetName val="Listes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Lisez-moi"/>
      <sheetName val="2-Gestionnaire"/>
      <sheetName val="3-Diagnostic"/>
      <sheetName val="3-Diag activité"/>
      <sheetName val="3- Diag budgétaire et fi"/>
      <sheetName val="3-GVT"/>
      <sheetName val="F1"/>
      <sheetName val="F2"/>
      <sheetName val="F3"/>
      <sheetName val="F4"/>
      <sheetName val="F5"/>
      <sheetName val="F6"/>
      <sheetName val="F7"/>
      <sheetName val="F9"/>
      <sheetName val="F10"/>
      <sheetName val="F11"/>
      <sheetName val="F12"/>
      <sheetName val="F13"/>
      <sheetName val="F14"/>
      <sheetName val="F15"/>
      <sheetName val="5-Suivi des objectifs-indic"/>
      <sheetName val="Feuil"/>
      <sheetName val="Listes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3 V1"/>
      <sheetName val="2014"/>
      <sheetName val="2013 avec LOYER"/>
      <sheetName val="Feuil1"/>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3 V1"/>
      <sheetName val="2014"/>
      <sheetName val="2013 avec LOYER"/>
      <sheetName val="Feuil1"/>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5.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A961F-7C14-4DC9-8965-7306712F1A47}">
  <sheetPr>
    <tabColor rgb="FF7030A0"/>
  </sheetPr>
  <dimension ref="B1:S64"/>
  <sheetViews>
    <sheetView showGridLines="0" tabSelected="1" zoomScale="70" zoomScaleNormal="70" workbookViewId="0">
      <selection activeCell="Y30" sqref="Y30"/>
    </sheetView>
  </sheetViews>
  <sheetFormatPr baseColWidth="10" defaultRowHeight="14.4" x14ac:dyDescent="0.3"/>
  <sheetData>
    <row r="1" spans="2:19" x14ac:dyDescent="0.3">
      <c r="B1" s="436" t="s">
        <v>328</v>
      </c>
      <c r="C1" s="436"/>
      <c r="D1" s="436"/>
      <c r="E1" s="436"/>
      <c r="F1" s="436"/>
      <c r="G1" s="436"/>
      <c r="H1" s="436"/>
      <c r="I1" s="436"/>
      <c r="J1" s="436"/>
      <c r="K1" s="436"/>
      <c r="L1" s="436"/>
      <c r="M1" s="436"/>
      <c r="N1" s="436"/>
      <c r="O1" s="436"/>
      <c r="P1" s="436"/>
      <c r="Q1" s="436"/>
      <c r="R1" s="436"/>
      <c r="S1" s="436"/>
    </row>
    <row r="2" spans="2:19" x14ac:dyDescent="0.3">
      <c r="B2" s="436"/>
      <c r="C2" s="436"/>
      <c r="D2" s="436"/>
      <c r="E2" s="436"/>
      <c r="F2" s="436"/>
      <c r="G2" s="436"/>
      <c r="H2" s="436"/>
      <c r="I2" s="436"/>
      <c r="J2" s="436"/>
      <c r="K2" s="436"/>
      <c r="L2" s="436"/>
      <c r="M2" s="436"/>
      <c r="N2" s="436"/>
      <c r="O2" s="436"/>
      <c r="P2" s="436"/>
      <c r="Q2" s="436"/>
      <c r="R2" s="436"/>
      <c r="S2" s="436"/>
    </row>
    <row r="3" spans="2:19" x14ac:dyDescent="0.3">
      <c r="B3" s="436"/>
      <c r="C3" s="436"/>
      <c r="D3" s="436"/>
      <c r="E3" s="436"/>
      <c r="F3" s="436"/>
      <c r="G3" s="436"/>
      <c r="H3" s="436"/>
      <c r="I3" s="436"/>
      <c r="J3" s="436"/>
      <c r="K3" s="436"/>
      <c r="L3" s="436"/>
      <c r="M3" s="436"/>
      <c r="N3" s="436"/>
      <c r="O3" s="436"/>
      <c r="P3" s="436"/>
      <c r="Q3" s="436"/>
      <c r="R3" s="436"/>
      <c r="S3" s="436"/>
    </row>
    <row r="4" spans="2:19" x14ac:dyDescent="0.3">
      <c r="B4" s="436"/>
      <c r="C4" s="436"/>
      <c r="D4" s="436"/>
      <c r="E4" s="436"/>
      <c r="F4" s="436"/>
      <c r="G4" s="436"/>
      <c r="H4" s="436"/>
      <c r="I4" s="436"/>
      <c r="J4" s="436"/>
      <c r="K4" s="436"/>
      <c r="L4" s="436"/>
      <c r="M4" s="436"/>
      <c r="N4" s="436"/>
      <c r="O4" s="436"/>
      <c r="P4" s="436"/>
      <c r="Q4" s="436"/>
      <c r="R4" s="436"/>
      <c r="S4" s="436"/>
    </row>
    <row r="5" spans="2:19" x14ac:dyDescent="0.3">
      <c r="B5" s="436"/>
      <c r="C5" s="436"/>
      <c r="D5" s="436"/>
      <c r="E5" s="436"/>
      <c r="F5" s="436"/>
      <c r="G5" s="436"/>
      <c r="H5" s="436"/>
      <c r="I5" s="436"/>
      <c r="J5" s="436"/>
      <c r="K5" s="436"/>
      <c r="L5" s="436"/>
      <c r="M5" s="436"/>
      <c r="N5" s="436"/>
      <c r="O5" s="436"/>
      <c r="P5" s="436"/>
      <c r="Q5" s="436"/>
      <c r="R5" s="436"/>
      <c r="S5" s="436"/>
    </row>
    <row r="6" spans="2:19" x14ac:dyDescent="0.3">
      <c r="B6" s="413"/>
      <c r="C6" s="414"/>
      <c r="D6" s="415"/>
      <c r="E6" s="413"/>
      <c r="J6" s="413"/>
      <c r="K6" s="413"/>
      <c r="L6" s="413"/>
      <c r="M6" s="413"/>
      <c r="N6" s="413"/>
      <c r="O6" s="413"/>
      <c r="P6" s="413"/>
      <c r="Q6" s="413"/>
      <c r="R6" s="413"/>
      <c r="S6" s="413"/>
    </row>
    <row r="7" spans="2:19" ht="15" thickBot="1" x14ac:dyDescent="0.35"/>
    <row r="8" spans="2:19" ht="15" customHeight="1" x14ac:dyDescent="0.3">
      <c r="B8" s="437" t="s">
        <v>329</v>
      </c>
      <c r="C8" s="438"/>
      <c r="D8" s="438"/>
      <c r="E8" s="438"/>
      <c r="F8" s="438"/>
      <c r="G8" s="438"/>
      <c r="H8" s="438"/>
      <c r="I8" s="438"/>
      <c r="J8" s="438"/>
      <c r="K8" s="438"/>
      <c r="L8" s="438"/>
      <c r="M8" s="438"/>
      <c r="N8" s="438"/>
      <c r="O8" s="438"/>
      <c r="P8" s="438"/>
      <c r="Q8" s="438"/>
      <c r="R8" s="438"/>
      <c r="S8" s="439"/>
    </row>
    <row r="9" spans="2:19" ht="15" customHeight="1" x14ac:dyDescent="0.3">
      <c r="B9" s="440"/>
      <c r="C9" s="441"/>
      <c r="D9" s="441"/>
      <c r="E9" s="441"/>
      <c r="F9" s="441"/>
      <c r="G9" s="441"/>
      <c r="H9" s="441"/>
      <c r="I9" s="441"/>
      <c r="J9" s="441"/>
      <c r="K9" s="441"/>
      <c r="L9" s="441"/>
      <c r="M9" s="441"/>
      <c r="N9" s="441"/>
      <c r="O9" s="441"/>
      <c r="P9" s="441"/>
      <c r="Q9" s="441"/>
      <c r="R9" s="441"/>
      <c r="S9" s="442"/>
    </row>
    <row r="10" spans="2:19" ht="15" customHeight="1" x14ac:dyDescent="0.3">
      <c r="B10" s="440"/>
      <c r="C10" s="441"/>
      <c r="D10" s="441"/>
      <c r="E10" s="441"/>
      <c r="F10" s="441"/>
      <c r="G10" s="441"/>
      <c r="H10" s="441"/>
      <c r="I10" s="441"/>
      <c r="J10" s="441"/>
      <c r="K10" s="441"/>
      <c r="L10" s="441"/>
      <c r="M10" s="441"/>
      <c r="N10" s="441"/>
      <c r="O10" s="441"/>
      <c r="P10" s="441"/>
      <c r="Q10" s="441"/>
      <c r="R10" s="441"/>
      <c r="S10" s="442"/>
    </row>
    <row r="11" spans="2:19" ht="15" customHeight="1" x14ac:dyDescent="0.3">
      <c r="B11" s="440"/>
      <c r="C11" s="441"/>
      <c r="D11" s="441"/>
      <c r="E11" s="441"/>
      <c r="F11" s="441"/>
      <c r="G11" s="441"/>
      <c r="H11" s="441"/>
      <c r="I11" s="441"/>
      <c r="J11" s="441"/>
      <c r="K11" s="441"/>
      <c r="L11" s="441"/>
      <c r="M11" s="441"/>
      <c r="N11" s="441"/>
      <c r="O11" s="441"/>
      <c r="P11" s="441"/>
      <c r="Q11" s="441"/>
      <c r="R11" s="441"/>
      <c r="S11" s="442"/>
    </row>
    <row r="12" spans="2:19" ht="15" customHeight="1" x14ac:dyDescent="0.3">
      <c r="B12" s="440"/>
      <c r="C12" s="441"/>
      <c r="D12" s="441"/>
      <c r="E12" s="441"/>
      <c r="F12" s="441"/>
      <c r="G12" s="441"/>
      <c r="H12" s="441"/>
      <c r="I12" s="441"/>
      <c r="J12" s="441"/>
      <c r="K12" s="441"/>
      <c r="L12" s="441"/>
      <c r="M12" s="441"/>
      <c r="N12" s="441"/>
      <c r="O12" s="441"/>
      <c r="P12" s="441"/>
      <c r="Q12" s="441"/>
      <c r="R12" s="441"/>
      <c r="S12" s="442"/>
    </row>
    <row r="13" spans="2:19" ht="15" customHeight="1" x14ac:dyDescent="0.3">
      <c r="B13" s="440"/>
      <c r="C13" s="441"/>
      <c r="D13" s="441"/>
      <c r="E13" s="441"/>
      <c r="F13" s="441"/>
      <c r="G13" s="441"/>
      <c r="H13" s="441"/>
      <c r="I13" s="441"/>
      <c r="J13" s="441"/>
      <c r="K13" s="441"/>
      <c r="L13" s="441"/>
      <c r="M13" s="441"/>
      <c r="N13" s="441"/>
      <c r="O13" s="441"/>
      <c r="P13" s="441"/>
      <c r="Q13" s="441"/>
      <c r="R13" s="441"/>
      <c r="S13" s="442"/>
    </row>
    <row r="14" spans="2:19" ht="15" customHeight="1" x14ac:dyDescent="0.3">
      <c r="B14" s="440"/>
      <c r="C14" s="441"/>
      <c r="D14" s="441"/>
      <c r="E14" s="441"/>
      <c r="F14" s="441"/>
      <c r="G14" s="441"/>
      <c r="H14" s="441"/>
      <c r="I14" s="441"/>
      <c r="J14" s="441"/>
      <c r="K14" s="441"/>
      <c r="L14" s="441"/>
      <c r="M14" s="441"/>
      <c r="N14" s="441"/>
      <c r="O14" s="441"/>
      <c r="P14" s="441"/>
      <c r="Q14" s="441"/>
      <c r="R14" s="441"/>
      <c r="S14" s="442"/>
    </row>
    <row r="15" spans="2:19" ht="15" customHeight="1" x14ac:dyDescent="0.3">
      <c r="B15" s="440"/>
      <c r="C15" s="441"/>
      <c r="D15" s="441"/>
      <c r="E15" s="441"/>
      <c r="F15" s="441"/>
      <c r="G15" s="441"/>
      <c r="H15" s="441"/>
      <c r="I15" s="441"/>
      <c r="J15" s="441"/>
      <c r="K15" s="441"/>
      <c r="L15" s="441"/>
      <c r="M15" s="441"/>
      <c r="N15" s="441"/>
      <c r="O15" s="441"/>
      <c r="P15" s="441"/>
      <c r="Q15" s="441"/>
      <c r="R15" s="441"/>
      <c r="S15" s="442"/>
    </row>
    <row r="16" spans="2:19" ht="15" customHeight="1" x14ac:dyDescent="0.3">
      <c r="B16" s="440"/>
      <c r="C16" s="441"/>
      <c r="D16" s="441"/>
      <c r="E16" s="441"/>
      <c r="F16" s="441"/>
      <c r="G16" s="441"/>
      <c r="H16" s="441"/>
      <c r="I16" s="441"/>
      <c r="J16" s="441"/>
      <c r="K16" s="441"/>
      <c r="L16" s="441"/>
      <c r="M16" s="441"/>
      <c r="N16" s="441"/>
      <c r="O16" s="441"/>
      <c r="P16" s="441"/>
      <c r="Q16" s="441"/>
      <c r="R16" s="441"/>
      <c r="S16" s="442"/>
    </row>
    <row r="17" spans="2:19" ht="15" customHeight="1" x14ac:dyDescent="0.3">
      <c r="B17" s="440"/>
      <c r="C17" s="441"/>
      <c r="D17" s="441"/>
      <c r="E17" s="441"/>
      <c r="F17" s="441"/>
      <c r="G17" s="441"/>
      <c r="H17" s="441"/>
      <c r="I17" s="441"/>
      <c r="J17" s="441"/>
      <c r="K17" s="441"/>
      <c r="L17" s="441"/>
      <c r="M17" s="441"/>
      <c r="N17" s="441"/>
      <c r="O17" s="441"/>
      <c r="P17" s="441"/>
      <c r="Q17" s="441"/>
      <c r="R17" s="441"/>
      <c r="S17" s="442"/>
    </row>
    <row r="18" spans="2:19" ht="15" customHeight="1" x14ac:dyDescent="0.3">
      <c r="B18" s="440"/>
      <c r="C18" s="441"/>
      <c r="D18" s="441"/>
      <c r="E18" s="441"/>
      <c r="F18" s="441"/>
      <c r="G18" s="441"/>
      <c r="H18" s="441"/>
      <c r="I18" s="441"/>
      <c r="J18" s="441"/>
      <c r="K18" s="441"/>
      <c r="L18" s="441"/>
      <c r="M18" s="441"/>
      <c r="N18" s="441"/>
      <c r="O18" s="441"/>
      <c r="P18" s="441"/>
      <c r="Q18" s="441"/>
      <c r="R18" s="441"/>
      <c r="S18" s="442"/>
    </row>
    <row r="19" spans="2:19" ht="15" customHeight="1" x14ac:dyDescent="0.3">
      <c r="B19" s="440"/>
      <c r="C19" s="441"/>
      <c r="D19" s="441"/>
      <c r="E19" s="441"/>
      <c r="F19" s="441"/>
      <c r="G19" s="441"/>
      <c r="H19" s="441"/>
      <c r="I19" s="441"/>
      <c r="J19" s="441"/>
      <c r="K19" s="441"/>
      <c r="L19" s="441"/>
      <c r="M19" s="441"/>
      <c r="N19" s="441"/>
      <c r="O19" s="441"/>
      <c r="P19" s="441"/>
      <c r="Q19" s="441"/>
      <c r="R19" s="441"/>
      <c r="S19" s="442"/>
    </row>
    <row r="20" spans="2:19" ht="15" customHeight="1" x14ac:dyDescent="0.3">
      <c r="B20" s="440"/>
      <c r="C20" s="441"/>
      <c r="D20" s="441"/>
      <c r="E20" s="441"/>
      <c r="F20" s="441"/>
      <c r="G20" s="441"/>
      <c r="H20" s="441"/>
      <c r="I20" s="441"/>
      <c r="J20" s="441"/>
      <c r="K20" s="441"/>
      <c r="L20" s="441"/>
      <c r="M20" s="441"/>
      <c r="N20" s="441"/>
      <c r="O20" s="441"/>
      <c r="P20" s="441"/>
      <c r="Q20" s="441"/>
      <c r="R20" s="441"/>
      <c r="S20" s="442"/>
    </row>
    <row r="21" spans="2:19" ht="15" customHeight="1" x14ac:dyDescent="0.3">
      <c r="B21" s="440"/>
      <c r="C21" s="441"/>
      <c r="D21" s="441"/>
      <c r="E21" s="441"/>
      <c r="F21" s="441"/>
      <c r="G21" s="441"/>
      <c r="H21" s="441"/>
      <c r="I21" s="441"/>
      <c r="J21" s="441"/>
      <c r="K21" s="441"/>
      <c r="L21" s="441"/>
      <c r="M21" s="441"/>
      <c r="N21" s="441"/>
      <c r="O21" s="441"/>
      <c r="P21" s="441"/>
      <c r="Q21" s="441"/>
      <c r="R21" s="441"/>
      <c r="S21" s="442"/>
    </row>
    <row r="22" spans="2:19" ht="15" customHeight="1" x14ac:dyDescent="0.3">
      <c r="B22" s="440"/>
      <c r="C22" s="441"/>
      <c r="D22" s="441"/>
      <c r="E22" s="441"/>
      <c r="F22" s="441"/>
      <c r="G22" s="441"/>
      <c r="H22" s="441"/>
      <c r="I22" s="441"/>
      <c r="J22" s="441"/>
      <c r="K22" s="441"/>
      <c r="L22" s="441"/>
      <c r="M22" s="441"/>
      <c r="N22" s="441"/>
      <c r="O22" s="441"/>
      <c r="P22" s="441"/>
      <c r="Q22" s="441"/>
      <c r="R22" s="441"/>
      <c r="S22" s="442"/>
    </row>
    <row r="23" spans="2:19" ht="15" customHeight="1" x14ac:dyDescent="0.3">
      <c r="B23" s="440"/>
      <c r="C23" s="441"/>
      <c r="D23" s="441"/>
      <c r="E23" s="441"/>
      <c r="F23" s="441"/>
      <c r="G23" s="441"/>
      <c r="H23" s="441"/>
      <c r="I23" s="441"/>
      <c r="J23" s="441"/>
      <c r="K23" s="441"/>
      <c r="L23" s="441"/>
      <c r="M23" s="441"/>
      <c r="N23" s="441"/>
      <c r="O23" s="441"/>
      <c r="P23" s="441"/>
      <c r="Q23" s="441"/>
      <c r="R23" s="441"/>
      <c r="S23" s="442"/>
    </row>
    <row r="24" spans="2:19" ht="15" customHeight="1" x14ac:dyDescent="0.3">
      <c r="B24" s="440"/>
      <c r="C24" s="441"/>
      <c r="D24" s="441"/>
      <c r="E24" s="441"/>
      <c r="F24" s="441"/>
      <c r="G24" s="441"/>
      <c r="H24" s="441"/>
      <c r="I24" s="441"/>
      <c r="J24" s="441"/>
      <c r="K24" s="441"/>
      <c r="L24" s="441"/>
      <c r="M24" s="441"/>
      <c r="N24" s="441"/>
      <c r="O24" s="441"/>
      <c r="P24" s="441"/>
      <c r="Q24" s="441"/>
      <c r="R24" s="441"/>
      <c r="S24" s="442"/>
    </row>
    <row r="25" spans="2:19" ht="15" customHeight="1" x14ac:dyDescent="0.3">
      <c r="B25" s="440"/>
      <c r="C25" s="441"/>
      <c r="D25" s="441"/>
      <c r="E25" s="441"/>
      <c r="F25" s="441"/>
      <c r="G25" s="441"/>
      <c r="H25" s="441"/>
      <c r="I25" s="441"/>
      <c r="J25" s="441"/>
      <c r="K25" s="441"/>
      <c r="L25" s="441"/>
      <c r="M25" s="441"/>
      <c r="N25" s="441"/>
      <c r="O25" s="441"/>
      <c r="P25" s="441"/>
      <c r="Q25" s="441"/>
      <c r="R25" s="441"/>
      <c r="S25" s="442"/>
    </row>
    <row r="26" spans="2:19" ht="15" customHeight="1" x14ac:dyDescent="0.3">
      <c r="B26" s="440"/>
      <c r="C26" s="441"/>
      <c r="D26" s="441"/>
      <c r="E26" s="441"/>
      <c r="F26" s="441"/>
      <c r="G26" s="441"/>
      <c r="H26" s="441"/>
      <c r="I26" s="441"/>
      <c r="J26" s="441"/>
      <c r="K26" s="441"/>
      <c r="L26" s="441"/>
      <c r="M26" s="441"/>
      <c r="N26" s="441"/>
      <c r="O26" s="441"/>
      <c r="P26" s="441"/>
      <c r="Q26" s="441"/>
      <c r="R26" s="441"/>
      <c r="S26" s="442"/>
    </row>
    <row r="27" spans="2:19" ht="15" customHeight="1" x14ac:dyDescent="0.3">
      <c r="B27" s="440"/>
      <c r="C27" s="441"/>
      <c r="D27" s="441"/>
      <c r="E27" s="441"/>
      <c r="F27" s="441"/>
      <c r="G27" s="441"/>
      <c r="H27" s="441"/>
      <c r="I27" s="441"/>
      <c r="J27" s="441"/>
      <c r="K27" s="441"/>
      <c r="L27" s="441"/>
      <c r="M27" s="441"/>
      <c r="N27" s="441"/>
      <c r="O27" s="441"/>
      <c r="P27" s="441"/>
      <c r="Q27" s="441"/>
      <c r="R27" s="441"/>
      <c r="S27" s="442"/>
    </row>
    <row r="28" spans="2:19" ht="15" customHeight="1" x14ac:dyDescent="0.3">
      <c r="B28" s="440"/>
      <c r="C28" s="441"/>
      <c r="D28" s="441"/>
      <c r="E28" s="441"/>
      <c r="F28" s="441"/>
      <c r="G28" s="441"/>
      <c r="H28" s="441"/>
      <c r="I28" s="441"/>
      <c r="J28" s="441"/>
      <c r="K28" s="441"/>
      <c r="L28" s="441"/>
      <c r="M28" s="441"/>
      <c r="N28" s="441"/>
      <c r="O28" s="441"/>
      <c r="P28" s="441"/>
      <c r="Q28" s="441"/>
      <c r="R28" s="441"/>
      <c r="S28" s="442"/>
    </row>
    <row r="29" spans="2:19" ht="15" customHeight="1" x14ac:dyDescent="0.3">
      <c r="B29" s="440"/>
      <c r="C29" s="441"/>
      <c r="D29" s="441"/>
      <c r="E29" s="441"/>
      <c r="F29" s="441"/>
      <c r="G29" s="441"/>
      <c r="H29" s="441"/>
      <c r="I29" s="441"/>
      <c r="J29" s="441"/>
      <c r="K29" s="441"/>
      <c r="L29" s="441"/>
      <c r="M29" s="441"/>
      <c r="N29" s="441"/>
      <c r="O29" s="441"/>
      <c r="P29" s="441"/>
      <c r="Q29" s="441"/>
      <c r="R29" s="441"/>
      <c r="S29" s="442"/>
    </row>
    <row r="30" spans="2:19" ht="15" customHeight="1" x14ac:dyDescent="0.3">
      <c r="B30" s="440"/>
      <c r="C30" s="441"/>
      <c r="D30" s="441"/>
      <c r="E30" s="441"/>
      <c r="F30" s="441"/>
      <c r="G30" s="441"/>
      <c r="H30" s="441"/>
      <c r="I30" s="441"/>
      <c r="J30" s="441"/>
      <c r="K30" s="441"/>
      <c r="L30" s="441"/>
      <c r="M30" s="441"/>
      <c r="N30" s="441"/>
      <c r="O30" s="441"/>
      <c r="P30" s="441"/>
      <c r="Q30" s="441"/>
      <c r="R30" s="441"/>
      <c r="S30" s="442"/>
    </row>
    <row r="31" spans="2:19" ht="15" customHeight="1" x14ac:dyDescent="0.3">
      <c r="B31" s="440"/>
      <c r="C31" s="441"/>
      <c r="D31" s="441"/>
      <c r="E31" s="441"/>
      <c r="F31" s="441"/>
      <c r="G31" s="441"/>
      <c r="H31" s="441"/>
      <c r="I31" s="441"/>
      <c r="J31" s="441"/>
      <c r="K31" s="441"/>
      <c r="L31" s="441"/>
      <c r="M31" s="441"/>
      <c r="N31" s="441"/>
      <c r="O31" s="441"/>
      <c r="P31" s="441"/>
      <c r="Q31" s="441"/>
      <c r="R31" s="441"/>
      <c r="S31" s="442"/>
    </row>
    <row r="32" spans="2:19" ht="15" customHeight="1" x14ac:dyDescent="0.3">
      <c r="B32" s="440"/>
      <c r="C32" s="441"/>
      <c r="D32" s="441"/>
      <c r="E32" s="441"/>
      <c r="F32" s="441"/>
      <c r="G32" s="441"/>
      <c r="H32" s="441"/>
      <c r="I32" s="441"/>
      <c r="J32" s="441"/>
      <c r="K32" s="441"/>
      <c r="L32" s="441"/>
      <c r="M32" s="441"/>
      <c r="N32" s="441"/>
      <c r="O32" s="441"/>
      <c r="P32" s="441"/>
      <c r="Q32" s="441"/>
      <c r="R32" s="441"/>
      <c r="S32" s="442"/>
    </row>
    <row r="33" spans="2:19" ht="15" customHeight="1" x14ac:dyDescent="0.3">
      <c r="B33" s="440"/>
      <c r="C33" s="441"/>
      <c r="D33" s="441"/>
      <c r="E33" s="441"/>
      <c r="F33" s="441"/>
      <c r="G33" s="441"/>
      <c r="H33" s="441"/>
      <c r="I33" s="441"/>
      <c r="J33" s="441"/>
      <c r="K33" s="441"/>
      <c r="L33" s="441"/>
      <c r="M33" s="441"/>
      <c r="N33" s="441"/>
      <c r="O33" s="441"/>
      <c r="P33" s="441"/>
      <c r="Q33" s="441"/>
      <c r="R33" s="441"/>
      <c r="S33" s="442"/>
    </row>
    <row r="34" spans="2:19" ht="15" customHeight="1" x14ac:dyDescent="0.3">
      <c r="B34" s="440"/>
      <c r="C34" s="441"/>
      <c r="D34" s="441"/>
      <c r="E34" s="441"/>
      <c r="F34" s="441"/>
      <c r="G34" s="441"/>
      <c r="H34" s="441"/>
      <c r="I34" s="441"/>
      <c r="J34" s="441"/>
      <c r="K34" s="441"/>
      <c r="L34" s="441"/>
      <c r="M34" s="441"/>
      <c r="N34" s="441"/>
      <c r="O34" s="441"/>
      <c r="P34" s="441"/>
      <c r="Q34" s="441"/>
      <c r="R34" s="441"/>
      <c r="S34" s="442"/>
    </row>
    <row r="35" spans="2:19" ht="15" customHeight="1" x14ac:dyDescent="0.3">
      <c r="B35" s="440"/>
      <c r="C35" s="441"/>
      <c r="D35" s="441"/>
      <c r="E35" s="441"/>
      <c r="F35" s="441"/>
      <c r="G35" s="441"/>
      <c r="H35" s="441"/>
      <c r="I35" s="441"/>
      <c r="J35" s="441"/>
      <c r="K35" s="441"/>
      <c r="L35" s="441"/>
      <c r="M35" s="441"/>
      <c r="N35" s="441"/>
      <c r="O35" s="441"/>
      <c r="P35" s="441"/>
      <c r="Q35" s="441"/>
      <c r="R35" s="441"/>
      <c r="S35" s="442"/>
    </row>
    <row r="36" spans="2:19" ht="15" customHeight="1" x14ac:dyDescent="0.3">
      <c r="B36" s="440"/>
      <c r="C36" s="441"/>
      <c r="D36" s="441"/>
      <c r="E36" s="441"/>
      <c r="F36" s="441"/>
      <c r="G36" s="441"/>
      <c r="H36" s="441"/>
      <c r="I36" s="441"/>
      <c r="J36" s="441"/>
      <c r="K36" s="441"/>
      <c r="L36" s="441"/>
      <c r="M36" s="441"/>
      <c r="N36" s="441"/>
      <c r="O36" s="441"/>
      <c r="P36" s="441"/>
      <c r="Q36" s="441"/>
      <c r="R36" s="441"/>
      <c r="S36" s="442"/>
    </row>
    <row r="37" spans="2:19" ht="15" customHeight="1" x14ac:dyDescent="0.3">
      <c r="B37" s="440"/>
      <c r="C37" s="441"/>
      <c r="D37" s="441"/>
      <c r="E37" s="441"/>
      <c r="F37" s="441"/>
      <c r="G37" s="441"/>
      <c r="H37" s="441"/>
      <c r="I37" s="441"/>
      <c r="J37" s="441"/>
      <c r="K37" s="441"/>
      <c r="L37" s="441"/>
      <c r="M37" s="441"/>
      <c r="N37" s="441"/>
      <c r="O37" s="441"/>
      <c r="P37" s="441"/>
      <c r="Q37" s="441"/>
      <c r="R37" s="441"/>
      <c r="S37" s="442"/>
    </row>
    <row r="38" spans="2:19" ht="15" customHeight="1" x14ac:dyDescent="0.3">
      <c r="B38" s="440"/>
      <c r="C38" s="441"/>
      <c r="D38" s="441"/>
      <c r="E38" s="441"/>
      <c r="F38" s="441"/>
      <c r="G38" s="441"/>
      <c r="H38" s="441"/>
      <c r="I38" s="441"/>
      <c r="J38" s="441"/>
      <c r="K38" s="441"/>
      <c r="L38" s="441"/>
      <c r="M38" s="441"/>
      <c r="N38" s="441"/>
      <c r="O38" s="441"/>
      <c r="P38" s="441"/>
      <c r="Q38" s="441"/>
      <c r="R38" s="441"/>
      <c r="S38" s="442"/>
    </row>
    <row r="39" spans="2:19" ht="15" customHeight="1" x14ac:dyDescent="0.3">
      <c r="B39" s="440"/>
      <c r="C39" s="441"/>
      <c r="D39" s="441"/>
      <c r="E39" s="441"/>
      <c r="F39" s="441"/>
      <c r="G39" s="441"/>
      <c r="H39" s="441"/>
      <c r="I39" s="441"/>
      <c r="J39" s="441"/>
      <c r="K39" s="441"/>
      <c r="L39" s="441"/>
      <c r="M39" s="441"/>
      <c r="N39" s="441"/>
      <c r="O39" s="441"/>
      <c r="P39" s="441"/>
      <c r="Q39" s="441"/>
      <c r="R39" s="441"/>
      <c r="S39" s="442"/>
    </row>
    <row r="40" spans="2:19" ht="15" customHeight="1" x14ac:dyDescent="0.3">
      <c r="B40" s="440"/>
      <c r="C40" s="441"/>
      <c r="D40" s="441"/>
      <c r="E40" s="441"/>
      <c r="F40" s="441"/>
      <c r="G40" s="441"/>
      <c r="H40" s="441"/>
      <c r="I40" s="441"/>
      <c r="J40" s="441"/>
      <c r="K40" s="441"/>
      <c r="L40" s="441"/>
      <c r="M40" s="441"/>
      <c r="N40" s="441"/>
      <c r="O40" s="441"/>
      <c r="P40" s="441"/>
      <c r="Q40" s="441"/>
      <c r="R40" s="441"/>
      <c r="S40" s="442"/>
    </row>
    <row r="41" spans="2:19" ht="15" customHeight="1" x14ac:dyDescent="0.3">
      <c r="B41" s="440"/>
      <c r="C41" s="441"/>
      <c r="D41" s="441"/>
      <c r="E41" s="441"/>
      <c r="F41" s="441"/>
      <c r="G41" s="441"/>
      <c r="H41" s="441"/>
      <c r="I41" s="441"/>
      <c r="J41" s="441"/>
      <c r="K41" s="441"/>
      <c r="L41" s="441"/>
      <c r="M41" s="441"/>
      <c r="N41" s="441"/>
      <c r="O41" s="441"/>
      <c r="P41" s="441"/>
      <c r="Q41" s="441"/>
      <c r="R41" s="441"/>
      <c r="S41" s="442"/>
    </row>
    <row r="42" spans="2:19" ht="15" customHeight="1" x14ac:dyDescent="0.3">
      <c r="B42" s="440"/>
      <c r="C42" s="441"/>
      <c r="D42" s="441"/>
      <c r="E42" s="441"/>
      <c r="F42" s="441"/>
      <c r="G42" s="441"/>
      <c r="H42" s="441"/>
      <c r="I42" s="441"/>
      <c r="J42" s="441"/>
      <c r="K42" s="441"/>
      <c r="L42" s="441"/>
      <c r="M42" s="441"/>
      <c r="N42" s="441"/>
      <c r="O42" s="441"/>
      <c r="P42" s="441"/>
      <c r="Q42" s="441"/>
      <c r="R42" s="441"/>
      <c r="S42" s="442"/>
    </row>
    <row r="43" spans="2:19" ht="15" customHeight="1" x14ac:dyDescent="0.3">
      <c r="B43" s="440"/>
      <c r="C43" s="441"/>
      <c r="D43" s="441"/>
      <c r="E43" s="441"/>
      <c r="F43" s="441"/>
      <c r="G43" s="441"/>
      <c r="H43" s="441"/>
      <c r="I43" s="441"/>
      <c r="J43" s="441"/>
      <c r="K43" s="441"/>
      <c r="L43" s="441"/>
      <c r="M43" s="441"/>
      <c r="N43" s="441"/>
      <c r="O43" s="441"/>
      <c r="P43" s="441"/>
      <c r="Q43" s="441"/>
      <c r="R43" s="441"/>
      <c r="S43" s="442"/>
    </row>
    <row r="44" spans="2:19" ht="15" customHeight="1" x14ac:dyDescent="0.3">
      <c r="B44" s="440"/>
      <c r="C44" s="441"/>
      <c r="D44" s="441"/>
      <c r="E44" s="441"/>
      <c r="F44" s="441"/>
      <c r="G44" s="441"/>
      <c r="H44" s="441"/>
      <c r="I44" s="441"/>
      <c r="J44" s="441"/>
      <c r="K44" s="441"/>
      <c r="L44" s="441"/>
      <c r="M44" s="441"/>
      <c r="N44" s="441"/>
      <c r="O44" s="441"/>
      <c r="P44" s="441"/>
      <c r="Q44" s="441"/>
      <c r="R44" s="441"/>
      <c r="S44" s="442"/>
    </row>
    <row r="45" spans="2:19" ht="15" customHeight="1" x14ac:dyDescent="0.3">
      <c r="B45" s="440"/>
      <c r="C45" s="441"/>
      <c r="D45" s="441"/>
      <c r="E45" s="441"/>
      <c r="F45" s="441"/>
      <c r="G45" s="441"/>
      <c r="H45" s="441"/>
      <c r="I45" s="441"/>
      <c r="J45" s="441"/>
      <c r="K45" s="441"/>
      <c r="L45" s="441"/>
      <c r="M45" s="441"/>
      <c r="N45" s="441"/>
      <c r="O45" s="441"/>
      <c r="P45" s="441"/>
      <c r="Q45" s="441"/>
      <c r="R45" s="441"/>
      <c r="S45" s="442"/>
    </row>
    <row r="46" spans="2:19" ht="15" customHeight="1" x14ac:dyDescent="0.3">
      <c r="B46" s="440"/>
      <c r="C46" s="441"/>
      <c r="D46" s="441"/>
      <c r="E46" s="441"/>
      <c r="F46" s="441"/>
      <c r="G46" s="441"/>
      <c r="H46" s="441"/>
      <c r="I46" s="441"/>
      <c r="J46" s="441"/>
      <c r="K46" s="441"/>
      <c r="L46" s="441"/>
      <c r="M46" s="441"/>
      <c r="N46" s="441"/>
      <c r="O46" s="441"/>
      <c r="P46" s="441"/>
      <c r="Q46" s="441"/>
      <c r="R46" s="441"/>
      <c r="S46" s="442"/>
    </row>
    <row r="47" spans="2:19" ht="15" customHeight="1" x14ac:dyDescent="0.3">
      <c r="B47" s="440"/>
      <c r="C47" s="441"/>
      <c r="D47" s="441"/>
      <c r="E47" s="441"/>
      <c r="F47" s="441"/>
      <c r="G47" s="441"/>
      <c r="H47" s="441"/>
      <c r="I47" s="441"/>
      <c r="J47" s="441"/>
      <c r="K47" s="441"/>
      <c r="L47" s="441"/>
      <c r="M47" s="441"/>
      <c r="N47" s="441"/>
      <c r="O47" s="441"/>
      <c r="P47" s="441"/>
      <c r="Q47" s="441"/>
      <c r="R47" s="441"/>
      <c r="S47" s="442"/>
    </row>
    <row r="48" spans="2:19" ht="15" customHeight="1" x14ac:dyDescent="0.3">
      <c r="B48" s="440"/>
      <c r="C48" s="441"/>
      <c r="D48" s="441"/>
      <c r="E48" s="441"/>
      <c r="F48" s="441"/>
      <c r="G48" s="441"/>
      <c r="H48" s="441"/>
      <c r="I48" s="441"/>
      <c r="J48" s="441"/>
      <c r="K48" s="441"/>
      <c r="L48" s="441"/>
      <c r="M48" s="441"/>
      <c r="N48" s="441"/>
      <c r="O48" s="441"/>
      <c r="P48" s="441"/>
      <c r="Q48" s="441"/>
      <c r="R48" s="441"/>
      <c r="S48" s="442"/>
    </row>
    <row r="49" spans="2:19" ht="15" customHeight="1" x14ac:dyDescent="0.3">
      <c r="B49" s="440"/>
      <c r="C49" s="441"/>
      <c r="D49" s="441"/>
      <c r="E49" s="441"/>
      <c r="F49" s="441"/>
      <c r="G49" s="441"/>
      <c r="H49" s="441"/>
      <c r="I49" s="441"/>
      <c r="J49" s="441"/>
      <c r="K49" s="441"/>
      <c r="L49" s="441"/>
      <c r="M49" s="441"/>
      <c r="N49" s="441"/>
      <c r="O49" s="441"/>
      <c r="P49" s="441"/>
      <c r="Q49" s="441"/>
      <c r="R49" s="441"/>
      <c r="S49" s="442"/>
    </row>
    <row r="50" spans="2:19" ht="15" customHeight="1" x14ac:dyDescent="0.3">
      <c r="B50" s="440"/>
      <c r="C50" s="441"/>
      <c r="D50" s="441"/>
      <c r="E50" s="441"/>
      <c r="F50" s="441"/>
      <c r="G50" s="441"/>
      <c r="H50" s="441"/>
      <c r="I50" s="441"/>
      <c r="J50" s="441"/>
      <c r="K50" s="441"/>
      <c r="L50" s="441"/>
      <c r="M50" s="441"/>
      <c r="N50" s="441"/>
      <c r="O50" s="441"/>
      <c r="P50" s="441"/>
      <c r="Q50" s="441"/>
      <c r="R50" s="441"/>
      <c r="S50" s="442"/>
    </row>
    <row r="51" spans="2:19" ht="15" customHeight="1" x14ac:dyDescent="0.3">
      <c r="B51" s="440"/>
      <c r="C51" s="441"/>
      <c r="D51" s="441"/>
      <c r="E51" s="441"/>
      <c r="F51" s="441"/>
      <c r="G51" s="441"/>
      <c r="H51" s="441"/>
      <c r="I51" s="441"/>
      <c r="J51" s="441"/>
      <c r="K51" s="441"/>
      <c r="L51" s="441"/>
      <c r="M51" s="441"/>
      <c r="N51" s="441"/>
      <c r="O51" s="441"/>
      <c r="P51" s="441"/>
      <c r="Q51" s="441"/>
      <c r="R51" s="441"/>
      <c r="S51" s="442"/>
    </row>
    <row r="52" spans="2:19" ht="15" customHeight="1" x14ac:dyDescent="0.3">
      <c r="B52" s="440"/>
      <c r="C52" s="441"/>
      <c r="D52" s="441"/>
      <c r="E52" s="441"/>
      <c r="F52" s="441"/>
      <c r="G52" s="441"/>
      <c r="H52" s="441"/>
      <c r="I52" s="441"/>
      <c r="J52" s="441"/>
      <c r="K52" s="441"/>
      <c r="L52" s="441"/>
      <c r="M52" s="441"/>
      <c r="N52" s="441"/>
      <c r="O52" s="441"/>
      <c r="P52" s="441"/>
      <c r="Q52" s="441"/>
      <c r="R52" s="441"/>
      <c r="S52" s="442"/>
    </row>
    <row r="53" spans="2:19" ht="15" customHeight="1" x14ac:dyDescent="0.3">
      <c r="B53" s="440"/>
      <c r="C53" s="441"/>
      <c r="D53" s="441"/>
      <c r="E53" s="441"/>
      <c r="F53" s="441"/>
      <c r="G53" s="441"/>
      <c r="H53" s="441"/>
      <c r="I53" s="441"/>
      <c r="J53" s="441"/>
      <c r="K53" s="441"/>
      <c r="L53" s="441"/>
      <c r="M53" s="441"/>
      <c r="N53" s="441"/>
      <c r="O53" s="441"/>
      <c r="P53" s="441"/>
      <c r="Q53" s="441"/>
      <c r="R53" s="441"/>
      <c r="S53" s="442"/>
    </row>
    <row r="54" spans="2:19" ht="15" customHeight="1" x14ac:dyDescent="0.3">
      <c r="B54" s="440"/>
      <c r="C54" s="441"/>
      <c r="D54" s="441"/>
      <c r="E54" s="441"/>
      <c r="F54" s="441"/>
      <c r="G54" s="441"/>
      <c r="H54" s="441"/>
      <c r="I54" s="441"/>
      <c r="J54" s="441"/>
      <c r="K54" s="441"/>
      <c r="L54" s="441"/>
      <c r="M54" s="441"/>
      <c r="N54" s="441"/>
      <c r="O54" s="441"/>
      <c r="P54" s="441"/>
      <c r="Q54" s="441"/>
      <c r="R54" s="441"/>
      <c r="S54" s="442"/>
    </row>
    <row r="55" spans="2:19" ht="15" customHeight="1" x14ac:dyDescent="0.3">
      <c r="B55" s="440"/>
      <c r="C55" s="441"/>
      <c r="D55" s="441"/>
      <c r="E55" s="441"/>
      <c r="F55" s="441"/>
      <c r="G55" s="441"/>
      <c r="H55" s="441"/>
      <c r="I55" s="441"/>
      <c r="J55" s="441"/>
      <c r="K55" s="441"/>
      <c r="L55" s="441"/>
      <c r="M55" s="441"/>
      <c r="N55" s="441"/>
      <c r="O55" s="441"/>
      <c r="P55" s="441"/>
      <c r="Q55" s="441"/>
      <c r="R55" s="441"/>
      <c r="S55" s="442"/>
    </row>
    <row r="56" spans="2:19" ht="15" customHeight="1" x14ac:dyDescent="0.3">
      <c r="B56" s="440"/>
      <c r="C56" s="441"/>
      <c r="D56" s="441"/>
      <c r="E56" s="441"/>
      <c r="F56" s="441"/>
      <c r="G56" s="441"/>
      <c r="H56" s="441"/>
      <c r="I56" s="441"/>
      <c r="J56" s="441"/>
      <c r="K56" s="441"/>
      <c r="L56" s="441"/>
      <c r="M56" s="441"/>
      <c r="N56" s="441"/>
      <c r="O56" s="441"/>
      <c r="P56" s="441"/>
      <c r="Q56" s="441"/>
      <c r="R56" s="441"/>
      <c r="S56" s="442"/>
    </row>
    <row r="57" spans="2:19" ht="15" customHeight="1" x14ac:dyDescent="0.3">
      <c r="B57" s="440"/>
      <c r="C57" s="441"/>
      <c r="D57" s="441"/>
      <c r="E57" s="441"/>
      <c r="F57" s="441"/>
      <c r="G57" s="441"/>
      <c r="H57" s="441"/>
      <c r="I57" s="441"/>
      <c r="J57" s="441"/>
      <c r="K57" s="441"/>
      <c r="L57" s="441"/>
      <c r="M57" s="441"/>
      <c r="N57" s="441"/>
      <c r="O57" s="441"/>
      <c r="P57" s="441"/>
      <c r="Q57" s="441"/>
      <c r="R57" s="441"/>
      <c r="S57" s="442"/>
    </row>
    <row r="58" spans="2:19" ht="15" customHeight="1" x14ac:dyDescent="0.3">
      <c r="B58" s="440"/>
      <c r="C58" s="441"/>
      <c r="D58" s="441"/>
      <c r="E58" s="441"/>
      <c r="F58" s="441"/>
      <c r="G58" s="441"/>
      <c r="H58" s="441"/>
      <c r="I58" s="441"/>
      <c r="J58" s="441"/>
      <c r="K58" s="441"/>
      <c r="L58" s="441"/>
      <c r="M58" s="441"/>
      <c r="N58" s="441"/>
      <c r="O58" s="441"/>
      <c r="P58" s="441"/>
      <c r="Q58" s="441"/>
      <c r="R58" s="441"/>
      <c r="S58" s="442"/>
    </row>
    <row r="59" spans="2:19" ht="15" customHeight="1" x14ac:dyDescent="0.3">
      <c r="B59" s="440"/>
      <c r="C59" s="441"/>
      <c r="D59" s="441"/>
      <c r="E59" s="441"/>
      <c r="F59" s="441"/>
      <c r="G59" s="441"/>
      <c r="H59" s="441"/>
      <c r="I59" s="441"/>
      <c r="J59" s="441"/>
      <c r="K59" s="441"/>
      <c r="L59" s="441"/>
      <c r="M59" s="441"/>
      <c r="N59" s="441"/>
      <c r="O59" s="441"/>
      <c r="P59" s="441"/>
      <c r="Q59" s="441"/>
      <c r="R59" s="441"/>
      <c r="S59" s="442"/>
    </row>
    <row r="60" spans="2:19" ht="15" customHeight="1" x14ac:dyDescent="0.3">
      <c r="B60" s="440"/>
      <c r="C60" s="441"/>
      <c r="D60" s="441"/>
      <c r="E60" s="441"/>
      <c r="F60" s="441"/>
      <c r="G60" s="441"/>
      <c r="H60" s="441"/>
      <c r="I60" s="441"/>
      <c r="J60" s="441"/>
      <c r="K60" s="441"/>
      <c r="L60" s="441"/>
      <c r="M60" s="441"/>
      <c r="N60" s="441"/>
      <c r="O60" s="441"/>
      <c r="P60" s="441"/>
      <c r="Q60" s="441"/>
      <c r="R60" s="441"/>
      <c r="S60" s="442"/>
    </row>
    <row r="61" spans="2:19" ht="15" customHeight="1" x14ac:dyDescent="0.3">
      <c r="B61" s="440"/>
      <c r="C61" s="441"/>
      <c r="D61" s="441"/>
      <c r="E61" s="441"/>
      <c r="F61" s="441"/>
      <c r="G61" s="441"/>
      <c r="H61" s="441"/>
      <c r="I61" s="441"/>
      <c r="J61" s="441"/>
      <c r="K61" s="441"/>
      <c r="L61" s="441"/>
      <c r="M61" s="441"/>
      <c r="N61" s="441"/>
      <c r="O61" s="441"/>
      <c r="P61" s="441"/>
      <c r="Q61" s="441"/>
      <c r="R61" s="441"/>
      <c r="S61" s="442"/>
    </row>
    <row r="62" spans="2:19" ht="15" customHeight="1" x14ac:dyDescent="0.3">
      <c r="B62" s="440"/>
      <c r="C62" s="441"/>
      <c r="D62" s="441"/>
      <c r="E62" s="441"/>
      <c r="F62" s="441"/>
      <c r="G62" s="441"/>
      <c r="H62" s="441"/>
      <c r="I62" s="441"/>
      <c r="J62" s="441"/>
      <c r="K62" s="441"/>
      <c r="L62" s="441"/>
      <c r="M62" s="441"/>
      <c r="N62" s="441"/>
      <c r="O62" s="441"/>
      <c r="P62" s="441"/>
      <c r="Q62" s="441"/>
      <c r="R62" s="441"/>
      <c r="S62" s="442"/>
    </row>
    <row r="63" spans="2:19" ht="15" customHeight="1" x14ac:dyDescent="0.3">
      <c r="B63" s="440"/>
      <c r="C63" s="441"/>
      <c r="D63" s="441"/>
      <c r="E63" s="441"/>
      <c r="F63" s="441"/>
      <c r="G63" s="441"/>
      <c r="H63" s="441"/>
      <c r="I63" s="441"/>
      <c r="J63" s="441"/>
      <c r="K63" s="441"/>
      <c r="L63" s="441"/>
      <c r="M63" s="441"/>
      <c r="N63" s="441"/>
      <c r="O63" s="441"/>
      <c r="P63" s="441"/>
      <c r="Q63" s="441"/>
      <c r="R63" s="441"/>
      <c r="S63" s="442"/>
    </row>
    <row r="64" spans="2:19" ht="15.75" customHeight="1" thickBot="1" x14ac:dyDescent="0.35">
      <c r="B64" s="443"/>
      <c r="C64" s="444"/>
      <c r="D64" s="444"/>
      <c r="E64" s="444"/>
      <c r="F64" s="444"/>
      <c r="G64" s="444"/>
      <c r="H64" s="444"/>
      <c r="I64" s="444"/>
      <c r="J64" s="444"/>
      <c r="K64" s="444"/>
      <c r="L64" s="444"/>
      <c r="M64" s="444"/>
      <c r="N64" s="444"/>
      <c r="O64" s="444"/>
      <c r="P64" s="444"/>
      <c r="Q64" s="444"/>
      <c r="R64" s="444"/>
      <c r="S64" s="445"/>
    </row>
  </sheetData>
  <mergeCells count="2">
    <mergeCell ref="B1:S5"/>
    <mergeCell ref="B8:S6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2BBA5-C62B-4F96-B96D-0F1DD80B0778}">
  <sheetPr>
    <tabColor rgb="FF002060"/>
  </sheetPr>
  <dimension ref="A2:O79"/>
  <sheetViews>
    <sheetView showGridLines="0" workbookViewId="0">
      <selection activeCell="I4" sqref="I4"/>
    </sheetView>
  </sheetViews>
  <sheetFormatPr baseColWidth="10" defaultColWidth="11.44140625" defaultRowHeight="14.4" x14ac:dyDescent="0.3"/>
  <cols>
    <col min="1" max="1" width="4.33203125" customWidth="1"/>
    <col min="2" max="2" width="30.44140625" customWidth="1"/>
    <col min="3" max="3" width="15.44140625" customWidth="1"/>
    <col min="4" max="4" width="24" customWidth="1"/>
    <col min="5" max="5" width="18.33203125" bestFit="1" customWidth="1"/>
    <col min="6" max="6" width="11.6640625" customWidth="1"/>
    <col min="7" max="7" width="18" customWidth="1"/>
    <col min="8" max="8" width="17.6640625" customWidth="1"/>
    <col min="9" max="9" width="18.109375" customWidth="1"/>
    <col min="11" max="11" width="6.5546875" customWidth="1"/>
  </cols>
  <sheetData>
    <row r="2" spans="1:15" ht="21" x14ac:dyDescent="0.4">
      <c r="B2" s="273" t="s">
        <v>237</v>
      </c>
      <c r="C2" s="274"/>
      <c r="D2" s="275"/>
      <c r="E2" s="274"/>
      <c r="F2" s="274"/>
      <c r="G2" s="274"/>
      <c r="H2" s="274"/>
      <c r="I2" s="276"/>
      <c r="J2" s="276"/>
      <c r="K2" s="276"/>
      <c r="L2" s="276"/>
      <c r="M2" s="276"/>
      <c r="N2" s="276"/>
      <c r="O2" s="276"/>
    </row>
    <row r="4" spans="1:15" ht="21" x14ac:dyDescent="0.4">
      <c r="A4" s="277"/>
      <c r="B4" s="278" t="s">
        <v>238</v>
      </c>
      <c r="C4" s="37"/>
      <c r="D4" s="30"/>
      <c r="E4" s="3"/>
    </row>
    <row r="5" spans="1:15" ht="15.6" x14ac:dyDescent="0.3">
      <c r="A5" s="279"/>
      <c r="B5" s="280" t="s">
        <v>239</v>
      </c>
      <c r="C5" s="493" t="s">
        <v>240</v>
      </c>
      <c r="D5" s="494"/>
      <c r="E5" s="493" t="s">
        <v>241</v>
      </c>
      <c r="F5" s="494"/>
      <c r="G5" s="281" t="s">
        <v>242</v>
      </c>
    </row>
    <row r="6" spans="1:15" ht="15.6" x14ac:dyDescent="0.3">
      <c r="A6" s="282"/>
      <c r="B6" s="283"/>
      <c r="C6" s="489"/>
      <c r="D6" s="490"/>
      <c r="E6" s="491"/>
      <c r="F6" s="492"/>
      <c r="G6" s="284"/>
    </row>
    <row r="9" spans="1:15" ht="21" x14ac:dyDescent="0.4">
      <c r="A9" s="277"/>
      <c r="B9" s="278" t="s">
        <v>243</v>
      </c>
      <c r="C9" s="37"/>
      <c r="D9" s="30"/>
      <c r="E9" s="3"/>
    </row>
    <row r="10" spans="1:15" ht="15.6" x14ac:dyDescent="0.3">
      <c r="A10" s="279"/>
      <c r="B10" s="280" t="s">
        <v>239</v>
      </c>
      <c r="C10" s="493" t="s">
        <v>240</v>
      </c>
      <c r="D10" s="494"/>
      <c r="E10" s="493" t="s">
        <v>241</v>
      </c>
      <c r="F10" s="494"/>
      <c r="G10" s="281" t="s">
        <v>242</v>
      </c>
    </row>
    <row r="11" spans="1:15" ht="15.6" x14ac:dyDescent="0.3">
      <c r="A11" s="282"/>
      <c r="B11" s="283"/>
      <c r="C11" s="489"/>
      <c r="D11" s="490"/>
      <c r="E11" s="491"/>
      <c r="F11" s="492"/>
      <c r="G11" s="284"/>
    </row>
    <row r="13" spans="1:15" ht="23.4" customHeight="1" x14ac:dyDescent="0.3">
      <c r="B13" s="285" t="s">
        <v>244</v>
      </c>
      <c r="C13" s="285"/>
      <c r="D13" s="285"/>
      <c r="E13" s="285"/>
      <c r="F13" s="285"/>
      <c r="G13" s="285"/>
      <c r="H13" s="285"/>
      <c r="I13" s="285"/>
    </row>
    <row r="16" spans="1:15" ht="19.5" customHeight="1" x14ac:dyDescent="0.4">
      <c r="A16" s="286"/>
      <c r="B16" s="192" t="s">
        <v>245</v>
      </c>
      <c r="H16" s="287"/>
      <c r="I16" s="288"/>
      <c r="J16" s="288"/>
      <c r="K16" s="288"/>
      <c r="L16" s="288"/>
      <c r="M16" s="288"/>
      <c r="N16" s="288"/>
      <c r="O16" s="288"/>
    </row>
    <row r="17" spans="1:15" ht="15.6" customHeight="1" x14ac:dyDescent="0.3">
      <c r="A17" s="286"/>
      <c r="B17" s="289"/>
      <c r="H17" s="287"/>
      <c r="I17" s="290"/>
      <c r="J17" s="291"/>
      <c r="K17" s="288"/>
      <c r="L17" s="484" t="s">
        <v>246</v>
      </c>
      <c r="M17" s="484"/>
      <c r="N17" s="484"/>
      <c r="O17" s="484"/>
    </row>
    <row r="18" spans="1:15" ht="15.6" customHeight="1" x14ac:dyDescent="0.3">
      <c r="A18" s="286"/>
      <c r="C18" s="292"/>
      <c r="D18" s="292"/>
      <c r="E18" s="471">
        <v>2022</v>
      </c>
      <c r="F18" s="485"/>
      <c r="G18" s="471">
        <v>2023</v>
      </c>
      <c r="H18" s="485"/>
      <c r="I18" s="471" t="s">
        <v>247</v>
      </c>
      <c r="J18" s="472"/>
      <c r="L18" s="471" t="s">
        <v>248</v>
      </c>
      <c r="M18" s="472"/>
      <c r="N18" s="471" t="s">
        <v>249</v>
      </c>
      <c r="O18" s="472"/>
    </row>
    <row r="19" spans="1:15" ht="15.6" customHeight="1" x14ac:dyDescent="0.3">
      <c r="A19" s="286"/>
      <c r="B19" s="293"/>
      <c r="C19" s="292"/>
      <c r="D19" s="292"/>
      <c r="E19" s="480" t="s">
        <v>250</v>
      </c>
      <c r="F19" s="475" t="s">
        <v>251</v>
      </c>
      <c r="G19" s="480" t="s">
        <v>250</v>
      </c>
      <c r="H19" s="475" t="s">
        <v>251</v>
      </c>
      <c r="I19" s="480" t="s">
        <v>250</v>
      </c>
      <c r="J19" s="452" t="s">
        <v>251</v>
      </c>
      <c r="L19" s="480" t="s">
        <v>252</v>
      </c>
      <c r="M19" s="475" t="s">
        <v>253</v>
      </c>
      <c r="N19" s="480" t="s">
        <v>252</v>
      </c>
      <c r="O19" s="452" t="s">
        <v>253</v>
      </c>
    </row>
    <row r="20" spans="1:15" ht="17.399999999999999" customHeight="1" x14ac:dyDescent="0.3">
      <c r="A20" s="286"/>
      <c r="B20" s="486" t="s">
        <v>254</v>
      </c>
      <c r="C20" s="487"/>
      <c r="D20" s="488"/>
      <c r="E20" s="481"/>
      <c r="F20" s="476"/>
      <c r="G20" s="481"/>
      <c r="H20" s="476"/>
      <c r="I20" s="481"/>
      <c r="J20" s="453"/>
      <c r="L20" s="481"/>
      <c r="M20" s="476"/>
      <c r="N20" s="481"/>
      <c r="O20" s="453"/>
    </row>
    <row r="21" spans="1:15" ht="20.100000000000001" customHeight="1" x14ac:dyDescent="0.3">
      <c r="A21" s="286"/>
      <c r="B21" s="463" t="s">
        <v>255</v>
      </c>
      <c r="C21" s="294" t="s">
        <v>256</v>
      </c>
      <c r="D21" s="295"/>
      <c r="E21" s="296"/>
      <c r="F21" s="297" t="str">
        <f>+IFERROR(E21/E24,"-")</f>
        <v>-</v>
      </c>
      <c r="G21" s="298"/>
      <c r="H21" s="297" t="str">
        <f>+IFERROR(G21/G24,"-")</f>
        <v>-</v>
      </c>
      <c r="I21" s="298"/>
      <c r="J21" s="299" t="str">
        <f>+IFERROR(I21/I24,"-")</f>
        <v>-</v>
      </c>
      <c r="L21" s="298">
        <f>+G21-E21</f>
        <v>0</v>
      </c>
      <c r="M21" s="297" t="str">
        <f>+IFERROR(L21/E21,"-")</f>
        <v>-</v>
      </c>
      <c r="N21" s="298">
        <f>+I21-G21</f>
        <v>0</v>
      </c>
      <c r="O21" s="299" t="str">
        <f>+IFERROR(N21/G21,"-")</f>
        <v>-</v>
      </c>
    </row>
    <row r="22" spans="1:15" ht="20.100000000000001" customHeight="1" x14ac:dyDescent="0.3">
      <c r="A22" s="286"/>
      <c r="B22" s="464"/>
      <c r="C22" s="294" t="s">
        <v>257</v>
      </c>
      <c r="D22" s="295"/>
      <c r="E22" s="296"/>
      <c r="F22" s="297" t="str">
        <f>+IFERROR(E22/E24,"-")</f>
        <v>-</v>
      </c>
      <c r="G22" s="298"/>
      <c r="H22" s="297" t="str">
        <f>+IFERROR(G22/G24,"-")</f>
        <v>-</v>
      </c>
      <c r="I22" s="298"/>
      <c r="J22" s="299" t="str">
        <f>+IFERROR(I22/I24,"-")</f>
        <v>-</v>
      </c>
      <c r="L22" s="298">
        <f t="shared" ref="L22:L28" si="0">+G22-E22</f>
        <v>0</v>
      </c>
      <c r="M22" s="297" t="str">
        <f t="shared" ref="M22:M28" si="1">+IFERROR(L22/E22,"-")</f>
        <v>-</v>
      </c>
      <c r="N22" s="298">
        <f t="shared" ref="N22:N28" si="2">+I22-G22</f>
        <v>0</v>
      </c>
      <c r="O22" s="299" t="str">
        <f t="shared" ref="O22:O28" si="3">+IFERROR(N22/G22,"-")</f>
        <v>-</v>
      </c>
    </row>
    <row r="23" spans="1:15" ht="20.100000000000001" customHeight="1" x14ac:dyDescent="0.3">
      <c r="A23" s="286"/>
      <c r="B23" s="464"/>
      <c r="C23" s="294" t="s">
        <v>258</v>
      </c>
      <c r="D23" s="295"/>
      <c r="E23" s="300"/>
      <c r="F23" s="297" t="str">
        <f>+IFERROR(E23/E24,"-")</f>
        <v>-</v>
      </c>
      <c r="G23" s="301"/>
      <c r="H23" s="297" t="str">
        <f>+IFERROR(G23/G24,"-")</f>
        <v>-</v>
      </c>
      <c r="I23" s="301"/>
      <c r="J23" s="299" t="str">
        <f>+IFERROR(I23/I24,"-")</f>
        <v>-</v>
      </c>
      <c r="L23" s="301">
        <f t="shared" si="0"/>
        <v>0</v>
      </c>
      <c r="M23" s="297" t="str">
        <f t="shared" si="1"/>
        <v>-</v>
      </c>
      <c r="N23" s="301">
        <f t="shared" si="2"/>
        <v>0</v>
      </c>
      <c r="O23" s="299" t="str">
        <f t="shared" si="3"/>
        <v>-</v>
      </c>
    </row>
    <row r="24" spans="1:15" ht="20.100000000000001" customHeight="1" x14ac:dyDescent="0.3">
      <c r="A24" s="286"/>
      <c r="B24" s="465"/>
      <c r="C24" s="302" t="s">
        <v>259</v>
      </c>
      <c r="D24" s="303"/>
      <c r="E24" s="304">
        <f>+SUM(E21:E23)</f>
        <v>0</v>
      </c>
      <c r="F24" s="305" t="str">
        <f>+IFERROR(E24/E28,"-")</f>
        <v>-</v>
      </c>
      <c r="G24" s="304">
        <f>SUM(G21:G23)</f>
        <v>0</v>
      </c>
      <c r="H24" s="305" t="str">
        <f>+IFERROR(G24/G28,"-")</f>
        <v>-</v>
      </c>
      <c r="I24" s="304">
        <f>SUM(I21:I23)</f>
        <v>0</v>
      </c>
      <c r="J24" s="306" t="str">
        <f>+IFERROR(I24/I28,"-")</f>
        <v>-</v>
      </c>
      <c r="L24" s="304">
        <f t="shared" si="0"/>
        <v>0</v>
      </c>
      <c r="M24" s="305" t="str">
        <f t="shared" si="1"/>
        <v>-</v>
      </c>
      <c r="N24" s="304">
        <f t="shared" si="2"/>
        <v>0</v>
      </c>
      <c r="O24" s="306" t="str">
        <f t="shared" si="3"/>
        <v>-</v>
      </c>
    </row>
    <row r="25" spans="1:15" ht="20.100000000000001" customHeight="1" x14ac:dyDescent="0.3">
      <c r="A25" s="286"/>
      <c r="B25" s="468" t="s">
        <v>260</v>
      </c>
      <c r="C25" s="307" t="s">
        <v>261</v>
      </c>
      <c r="D25" s="308"/>
      <c r="E25" s="301"/>
      <c r="F25" s="309" t="str">
        <f>+IFERROR(E25/E27,"-")</f>
        <v>-</v>
      </c>
      <c r="G25" s="301"/>
      <c r="H25" s="309" t="str">
        <f>+IFERROR(G25/G27,"-")</f>
        <v>-</v>
      </c>
      <c r="I25" s="301"/>
      <c r="J25" s="310" t="str">
        <f>+IFERROR(I25/I27,"-")</f>
        <v>-</v>
      </c>
      <c r="L25" s="301">
        <f t="shared" si="0"/>
        <v>0</v>
      </c>
      <c r="M25" s="309" t="str">
        <f t="shared" si="1"/>
        <v>-</v>
      </c>
      <c r="N25" s="301">
        <f t="shared" si="2"/>
        <v>0</v>
      </c>
      <c r="O25" s="310" t="str">
        <f t="shared" si="3"/>
        <v>-</v>
      </c>
    </row>
    <row r="26" spans="1:15" ht="20.100000000000001" customHeight="1" x14ac:dyDescent="0.3">
      <c r="A26" s="286"/>
      <c r="B26" s="469"/>
      <c r="C26" s="307" t="s">
        <v>262</v>
      </c>
      <c r="D26" s="295"/>
      <c r="E26" s="301"/>
      <c r="F26" s="309" t="str">
        <f>+IFERROR(E26/E27,"-")</f>
        <v>-</v>
      </c>
      <c r="G26" s="301"/>
      <c r="H26" s="309" t="str">
        <f>+IFERROR(G26/G27,"-")</f>
        <v>-</v>
      </c>
      <c r="I26" s="301"/>
      <c r="J26" s="310" t="str">
        <f>+IFERROR(I26/I27,"-")</f>
        <v>-</v>
      </c>
      <c r="L26" s="301">
        <f t="shared" si="0"/>
        <v>0</v>
      </c>
      <c r="M26" s="309" t="str">
        <f t="shared" si="1"/>
        <v>-</v>
      </c>
      <c r="N26" s="301">
        <f t="shared" si="2"/>
        <v>0</v>
      </c>
      <c r="O26" s="310" t="str">
        <f t="shared" si="3"/>
        <v>-</v>
      </c>
    </row>
    <row r="27" spans="1:15" ht="20.100000000000001" customHeight="1" thickBot="1" x14ac:dyDescent="0.35">
      <c r="A27" s="286"/>
      <c r="B27" s="470"/>
      <c r="C27" s="311" t="s">
        <v>259</v>
      </c>
      <c r="D27" s="312"/>
      <c r="E27" s="313">
        <f>+SUM(E25:E26)</f>
        <v>0</v>
      </c>
      <c r="F27" s="305" t="str">
        <f>+IFERROR(E27/E28,"-")</f>
        <v>-</v>
      </c>
      <c r="G27" s="313"/>
      <c r="H27" s="305" t="str">
        <f>+IFERROR(G27/G28,"-")</f>
        <v>-</v>
      </c>
      <c r="I27" s="313">
        <f>SUM(I25:I26)</f>
        <v>0</v>
      </c>
      <c r="J27" s="306" t="str">
        <f>+IFERROR(I27/I28,"-")</f>
        <v>-</v>
      </c>
      <c r="L27" s="313">
        <f t="shared" si="0"/>
        <v>0</v>
      </c>
      <c r="M27" s="305" t="str">
        <f t="shared" si="1"/>
        <v>-</v>
      </c>
      <c r="N27" s="313">
        <f t="shared" si="2"/>
        <v>0</v>
      </c>
      <c r="O27" s="306" t="str">
        <f t="shared" si="3"/>
        <v>-</v>
      </c>
    </row>
    <row r="28" spans="1:15" ht="15" customHeight="1" thickTop="1" x14ac:dyDescent="0.3">
      <c r="A28" s="286"/>
      <c r="B28" s="314" t="s">
        <v>263</v>
      </c>
      <c r="C28" s="315"/>
      <c r="D28" s="316"/>
      <c r="E28" s="317">
        <f>+E24+E27</f>
        <v>0</v>
      </c>
      <c r="F28" s="318" t="str">
        <f>+IFERROR(E28/#REF!,"-")</f>
        <v>-</v>
      </c>
      <c r="G28" s="317">
        <f>G24+G27</f>
        <v>0</v>
      </c>
      <c r="H28" s="318" t="str">
        <f>+IFERROR(G28/#REF!,"-")</f>
        <v>-</v>
      </c>
      <c r="I28" s="317">
        <f>I24+I27</f>
        <v>0</v>
      </c>
      <c r="J28" s="319" t="str">
        <f>+IFERROR(I28/#REF!,"-")</f>
        <v>-</v>
      </c>
      <c r="L28" s="317">
        <f t="shared" si="0"/>
        <v>0</v>
      </c>
      <c r="M28" s="318" t="str">
        <f t="shared" si="1"/>
        <v>-</v>
      </c>
      <c r="N28" s="317">
        <f t="shared" si="2"/>
        <v>0</v>
      </c>
      <c r="O28" s="319" t="str">
        <f t="shared" si="3"/>
        <v>-</v>
      </c>
    </row>
    <row r="29" spans="1:15" ht="12" customHeight="1" x14ac:dyDescent="0.3">
      <c r="E29" s="320"/>
      <c r="F29" s="321"/>
      <c r="G29" s="320"/>
      <c r="H29" s="321"/>
      <c r="I29" s="320"/>
      <c r="J29" s="321"/>
      <c r="L29" s="321"/>
      <c r="M29" s="321"/>
      <c r="N29" s="321"/>
      <c r="O29" s="321"/>
    </row>
    <row r="30" spans="1:15" ht="20.100000000000001" customHeight="1" x14ac:dyDescent="0.3">
      <c r="C30" s="322"/>
      <c r="D30" s="293"/>
      <c r="E30" s="323"/>
      <c r="F30" s="324"/>
      <c r="G30" s="323"/>
      <c r="H30" s="324"/>
      <c r="I30" s="325"/>
      <c r="J30" s="324"/>
      <c r="L30" s="321"/>
      <c r="M30" s="321"/>
      <c r="N30" s="321"/>
      <c r="O30" s="321"/>
    </row>
    <row r="31" spans="1:15" ht="20.100000000000001" customHeight="1" x14ac:dyDescent="0.3">
      <c r="C31" s="326"/>
      <c r="D31" s="293"/>
      <c r="E31" s="323"/>
      <c r="F31" s="324"/>
      <c r="G31" s="323"/>
      <c r="H31" s="324"/>
      <c r="I31" s="323"/>
      <c r="J31" s="324"/>
      <c r="L31" s="321"/>
      <c r="M31" s="321"/>
      <c r="N31" s="321"/>
      <c r="O31" s="321"/>
    </row>
    <row r="32" spans="1:15" ht="20.100000000000001" customHeight="1" x14ac:dyDescent="0.4">
      <c r="A32" s="286"/>
      <c r="B32" s="192" t="s">
        <v>264</v>
      </c>
      <c r="C32" s="326"/>
      <c r="D32" s="293"/>
      <c r="H32" s="287"/>
      <c r="I32" s="290"/>
      <c r="J32" s="291"/>
      <c r="K32" s="288"/>
      <c r="L32" s="484" t="s">
        <v>246</v>
      </c>
      <c r="M32" s="484"/>
      <c r="N32" s="484"/>
      <c r="O32" s="484"/>
    </row>
    <row r="33" spans="1:15" ht="20.100000000000001" customHeight="1" x14ac:dyDescent="0.3">
      <c r="A33" s="286"/>
      <c r="E33" s="471">
        <v>2022</v>
      </c>
      <c r="F33" s="485"/>
      <c r="G33" s="471">
        <v>2023</v>
      </c>
      <c r="H33" s="485"/>
      <c r="I33" s="471" t="s">
        <v>247</v>
      </c>
      <c r="J33" s="472"/>
      <c r="L33" s="471" t="s">
        <v>248</v>
      </c>
      <c r="M33" s="472"/>
      <c r="N33" s="471" t="s">
        <v>249</v>
      </c>
      <c r="O33" s="472"/>
    </row>
    <row r="34" spans="1:15" x14ac:dyDescent="0.3">
      <c r="A34" s="286"/>
      <c r="E34" s="480" t="s">
        <v>250</v>
      </c>
      <c r="F34" s="475" t="s">
        <v>251</v>
      </c>
      <c r="G34" s="480" t="s">
        <v>250</v>
      </c>
      <c r="H34" s="475" t="s">
        <v>251</v>
      </c>
      <c r="I34" s="480" t="s">
        <v>250</v>
      </c>
      <c r="J34" s="452" t="s">
        <v>251</v>
      </c>
      <c r="L34" s="480" t="s">
        <v>252</v>
      </c>
      <c r="M34" s="475" t="s">
        <v>253</v>
      </c>
      <c r="N34" s="480" t="s">
        <v>252</v>
      </c>
      <c r="O34" s="452" t="s">
        <v>253</v>
      </c>
    </row>
    <row r="35" spans="1:15" ht="14.4" customHeight="1" x14ac:dyDescent="0.3">
      <c r="A35" s="286"/>
      <c r="B35" s="477" t="s">
        <v>264</v>
      </c>
      <c r="C35" s="478"/>
      <c r="D35" s="479"/>
      <c r="E35" s="481"/>
      <c r="F35" s="476"/>
      <c r="G35" s="481"/>
      <c r="H35" s="476"/>
      <c r="I35" s="481"/>
      <c r="J35" s="453"/>
      <c r="L35" s="481"/>
      <c r="M35" s="476"/>
      <c r="N35" s="481"/>
      <c r="O35" s="453"/>
    </row>
    <row r="36" spans="1:15" x14ac:dyDescent="0.3">
      <c r="A36" s="286"/>
      <c r="B36" s="327" t="s">
        <v>265</v>
      </c>
      <c r="C36" s="327"/>
      <c r="D36" s="327"/>
      <c r="E36" s="328"/>
      <c r="F36" s="329" t="str">
        <f>+IFERROR(E36/E39,"-")</f>
        <v>-</v>
      </c>
      <c r="G36" s="328"/>
      <c r="H36" s="329" t="str">
        <f>+IFERROR(G36/G39,"-")</f>
        <v>-</v>
      </c>
      <c r="I36" s="328"/>
      <c r="J36" s="330" t="str">
        <f>+IFERROR(I36/I39,"-")</f>
        <v>-</v>
      </c>
      <c r="L36" s="331">
        <f>+G36-E36</f>
        <v>0</v>
      </c>
      <c r="M36" s="332" t="str">
        <f>+IFERROR(L36/E36,"-")</f>
        <v>-</v>
      </c>
      <c r="N36" s="333">
        <f>+I36-G36</f>
        <v>0</v>
      </c>
      <c r="O36" s="334" t="str">
        <f>+IFERROR(N36/G36,"-")</f>
        <v>-</v>
      </c>
    </row>
    <row r="37" spans="1:15" x14ac:dyDescent="0.3">
      <c r="A37" s="286"/>
      <c r="B37" s="327" t="s">
        <v>266</v>
      </c>
      <c r="C37" s="327"/>
      <c r="D37" s="327"/>
      <c r="E37" s="328"/>
      <c r="F37" s="329" t="str">
        <f>+IFERROR(E37/E39,"-")</f>
        <v>-</v>
      </c>
      <c r="G37" s="328"/>
      <c r="H37" s="329" t="str">
        <f>+IFERROR(G37/G39,"-")</f>
        <v>-</v>
      </c>
      <c r="I37" s="328"/>
      <c r="J37" s="330" t="str">
        <f>+IFERROR(I37/I39,"-")</f>
        <v>-</v>
      </c>
      <c r="L37" s="331">
        <f t="shared" ref="L37:L39" si="4">+G37-E37</f>
        <v>0</v>
      </c>
      <c r="M37" s="332" t="str">
        <f t="shared" ref="M37:M39" si="5">+IFERROR(L37/E37,"-")</f>
        <v>-</v>
      </c>
      <c r="N37" s="333">
        <f t="shared" ref="N37:N39" si="6">+I37-G37</f>
        <v>0</v>
      </c>
      <c r="O37" s="334" t="str">
        <f t="shared" ref="O37:O39" si="7">+IFERROR(N37/G37,"-")</f>
        <v>-</v>
      </c>
    </row>
    <row r="38" spans="1:15" ht="15" thickBot="1" x14ac:dyDescent="0.35">
      <c r="A38" s="286"/>
      <c r="B38" s="327" t="s">
        <v>267</v>
      </c>
      <c r="C38" s="327"/>
      <c r="D38" s="327"/>
      <c r="E38" s="335"/>
      <c r="F38" s="336" t="str">
        <f>+IFERROR(E38/E39,"-")</f>
        <v>-</v>
      </c>
      <c r="G38" s="335"/>
      <c r="H38" s="336" t="str">
        <f>+IFERROR(G38/G39,"-")</f>
        <v>-</v>
      </c>
      <c r="I38" s="335"/>
      <c r="J38" s="337" t="str">
        <f>+IFERROR(I38/I39,"-")</f>
        <v>-</v>
      </c>
      <c r="L38" s="331">
        <f t="shared" si="4"/>
        <v>0</v>
      </c>
      <c r="M38" s="332" t="str">
        <f t="shared" si="5"/>
        <v>-</v>
      </c>
      <c r="N38" s="333">
        <f t="shared" si="6"/>
        <v>0</v>
      </c>
      <c r="O38" s="334" t="str">
        <f t="shared" si="7"/>
        <v>-</v>
      </c>
    </row>
    <row r="39" spans="1:15" ht="15" thickTop="1" x14ac:dyDescent="0.3">
      <c r="A39" s="286"/>
      <c r="B39" s="338" t="s">
        <v>263</v>
      </c>
      <c r="C39" s="339"/>
      <c r="D39" s="340"/>
      <c r="E39" s="341">
        <f>+SUM(E36:E38)</f>
        <v>0</v>
      </c>
      <c r="F39" s="342" t="str">
        <f>+IFERROR(E39/E39,"-")</f>
        <v>-</v>
      </c>
      <c r="G39" s="341">
        <f>+SUM(G36:G38)</f>
        <v>0</v>
      </c>
      <c r="H39" s="342" t="str">
        <f>+IFERROR(G39/G39,"-")</f>
        <v>-</v>
      </c>
      <c r="I39" s="341">
        <f>+SUM(I36:I38)</f>
        <v>0</v>
      </c>
      <c r="J39" s="343" t="str">
        <f>+IFERROR(I39/I39,"-")</f>
        <v>-</v>
      </c>
      <c r="L39" s="344">
        <f t="shared" si="4"/>
        <v>0</v>
      </c>
      <c r="M39" s="345" t="str">
        <f t="shared" si="5"/>
        <v>-</v>
      </c>
      <c r="N39" s="344">
        <f t="shared" si="6"/>
        <v>0</v>
      </c>
      <c r="O39" s="346" t="str">
        <f t="shared" si="7"/>
        <v>-</v>
      </c>
    </row>
    <row r="40" spans="1:15" x14ac:dyDescent="0.3">
      <c r="D40" s="347" t="s">
        <v>268</v>
      </c>
      <c r="E40" s="348">
        <f>+E28-E39</f>
        <v>0</v>
      </c>
      <c r="F40" s="332"/>
      <c r="G40" s="348">
        <f>+G28-G39</f>
        <v>0</v>
      </c>
      <c r="H40" s="332"/>
      <c r="I40" s="348">
        <f>+I28-I39</f>
        <v>0</v>
      </c>
      <c r="J40" s="332"/>
      <c r="L40" s="333"/>
      <c r="M40" s="333"/>
      <c r="N40" s="333"/>
      <c r="O40" s="333"/>
    </row>
    <row r="41" spans="1:15" x14ac:dyDescent="0.3">
      <c r="D41" s="293"/>
      <c r="E41" s="323"/>
      <c r="F41" s="324"/>
      <c r="G41" s="323"/>
      <c r="H41" s="324"/>
      <c r="I41" s="323"/>
      <c r="J41" s="324"/>
      <c r="L41" s="321"/>
      <c r="M41" s="321"/>
      <c r="N41" s="321"/>
      <c r="O41" s="321"/>
    </row>
    <row r="42" spans="1:15" ht="15.6" x14ac:dyDescent="0.3">
      <c r="C42" s="349" t="s">
        <v>269</v>
      </c>
      <c r="D42" s="350"/>
      <c r="E42" s="351" t="str">
        <f>+IFERROR(SUM(E36:E37)/E39,"-")</f>
        <v>-</v>
      </c>
      <c r="F42" s="332"/>
      <c r="G42" s="351" t="str">
        <f>+IFERROR(SUM(G36:G37)/G39,"-")</f>
        <v>-</v>
      </c>
      <c r="H42" s="332"/>
      <c r="I42" s="351" t="str">
        <f>+IFERROR(SUM(I36:I37)/I39,"-")</f>
        <v>-</v>
      </c>
      <c r="J42" s="333"/>
      <c r="L42" s="333"/>
      <c r="M42" s="333"/>
      <c r="N42" s="333"/>
      <c r="O42" s="333"/>
    </row>
    <row r="43" spans="1:15" x14ac:dyDescent="0.3">
      <c r="E43" s="348"/>
      <c r="F43" s="332"/>
      <c r="G43" s="348"/>
      <c r="H43" s="332"/>
      <c r="I43" s="348"/>
      <c r="J43" s="333"/>
      <c r="L43" s="333"/>
      <c r="M43" s="333"/>
      <c r="N43" s="333"/>
      <c r="O43" s="333"/>
    </row>
    <row r="44" spans="1:15" x14ac:dyDescent="0.3">
      <c r="E44" s="352"/>
      <c r="F44" s="194"/>
      <c r="G44" s="352"/>
      <c r="H44" s="194"/>
      <c r="I44" s="352"/>
      <c r="J44" s="194"/>
      <c r="L44" s="194"/>
      <c r="M44" s="194"/>
      <c r="N44" s="194"/>
      <c r="O44" s="194"/>
    </row>
    <row r="46" spans="1:15" ht="21" x14ac:dyDescent="0.4">
      <c r="A46" s="286"/>
      <c r="B46" s="192" t="s">
        <v>270</v>
      </c>
    </row>
    <row r="47" spans="1:15" x14ac:dyDescent="0.3">
      <c r="A47" s="286"/>
      <c r="B47" s="353"/>
    </row>
    <row r="48" spans="1:15" ht="18" x14ac:dyDescent="0.3">
      <c r="A48" s="286"/>
      <c r="B48" s="354"/>
      <c r="C48" s="292"/>
      <c r="D48" s="292"/>
      <c r="E48" s="482">
        <v>2024</v>
      </c>
      <c r="F48" s="483"/>
    </row>
    <row r="49" spans="1:10" ht="18" x14ac:dyDescent="0.3">
      <c r="A49" s="286"/>
      <c r="B49" s="355"/>
      <c r="C49" s="292"/>
      <c r="D49" s="292"/>
      <c r="E49" s="456" t="s">
        <v>271</v>
      </c>
      <c r="F49" s="458" t="s">
        <v>251</v>
      </c>
    </row>
    <row r="50" spans="1:10" ht="15.6" x14ac:dyDescent="0.3">
      <c r="A50" s="286"/>
      <c r="B50" s="460" t="s">
        <v>272</v>
      </c>
      <c r="C50" s="461"/>
      <c r="D50" s="462"/>
      <c r="E50" s="457"/>
      <c r="F50" s="459"/>
    </row>
    <row r="51" spans="1:10" x14ac:dyDescent="0.3">
      <c r="A51" s="286"/>
      <c r="B51" s="463" t="s">
        <v>256</v>
      </c>
      <c r="C51" s="294" t="s">
        <v>273</v>
      </c>
      <c r="D51" s="295"/>
      <c r="E51" s="356"/>
      <c r="F51" s="357" t="str">
        <f>+IFERROR(E51/E57,"-")</f>
        <v>-</v>
      </c>
    </row>
    <row r="52" spans="1:10" x14ac:dyDescent="0.3">
      <c r="A52" s="286"/>
      <c r="B52" s="464"/>
      <c r="C52" s="294" t="s">
        <v>274</v>
      </c>
      <c r="D52" s="295"/>
      <c r="E52" s="356"/>
      <c r="F52" s="357" t="str">
        <f>+IFERROR(E52/E57,"-")</f>
        <v>-</v>
      </c>
      <c r="G52" s="358"/>
      <c r="J52" s="359"/>
    </row>
    <row r="53" spans="1:10" x14ac:dyDescent="0.3">
      <c r="A53" s="286"/>
      <c r="B53" s="464"/>
      <c r="C53" s="294" t="s">
        <v>275</v>
      </c>
      <c r="D53" s="295"/>
      <c r="E53" s="360"/>
      <c r="F53" s="357" t="str">
        <f>+IFERROR(E53/E57,"-")</f>
        <v>-</v>
      </c>
    </row>
    <row r="54" spans="1:10" x14ac:dyDescent="0.3">
      <c r="A54" s="286"/>
      <c r="B54" s="464"/>
      <c r="C54" s="294" t="s">
        <v>276</v>
      </c>
      <c r="D54" s="295"/>
      <c r="E54" s="360"/>
      <c r="F54" s="357" t="str">
        <f>+IFERROR(E54/E57,"-")</f>
        <v>-</v>
      </c>
      <c r="G54" s="358"/>
      <c r="J54" s="359"/>
    </row>
    <row r="55" spans="1:10" x14ac:dyDescent="0.3">
      <c r="A55" s="286"/>
      <c r="B55" s="464"/>
      <c r="C55" s="294" t="s">
        <v>277</v>
      </c>
      <c r="D55" s="295"/>
      <c r="E55" s="360"/>
      <c r="F55" s="357" t="str">
        <f>+IFERROR(E55/E57,"-")</f>
        <v>-</v>
      </c>
      <c r="G55" s="358"/>
      <c r="J55" s="359"/>
    </row>
    <row r="56" spans="1:10" x14ac:dyDescent="0.3">
      <c r="A56" s="286"/>
      <c r="B56" s="464"/>
      <c r="C56" s="466" t="s">
        <v>278</v>
      </c>
      <c r="D56" s="467"/>
      <c r="E56" s="360"/>
      <c r="F56" s="357" t="str">
        <f>+IFERROR(E56/E57,"-")</f>
        <v>-</v>
      </c>
    </row>
    <row r="57" spans="1:10" x14ac:dyDescent="0.3">
      <c r="A57" s="286"/>
      <c r="B57" s="465"/>
      <c r="C57" s="302" t="s">
        <v>279</v>
      </c>
      <c r="D57" s="303"/>
      <c r="E57" s="361">
        <f>+SUM(E51:E55)</f>
        <v>0</v>
      </c>
      <c r="F57" s="362" t="str">
        <f>+IFERROR(E57/E63,"-")</f>
        <v>-</v>
      </c>
    </row>
    <row r="58" spans="1:10" x14ac:dyDescent="0.3">
      <c r="A58" s="286"/>
      <c r="B58" s="468" t="s">
        <v>280</v>
      </c>
      <c r="C58" s="363" t="s">
        <v>281</v>
      </c>
      <c r="D58" s="295"/>
      <c r="E58" s="360"/>
      <c r="F58" s="364" t="str">
        <f>+IFERROR(E58/E60,"-")</f>
        <v>-</v>
      </c>
      <c r="H58" s="359"/>
    </row>
    <row r="59" spans="1:10" x14ac:dyDescent="0.3">
      <c r="A59" s="286"/>
      <c r="B59" s="469"/>
      <c r="C59" s="363" t="s">
        <v>282</v>
      </c>
      <c r="D59" s="295"/>
      <c r="E59" s="360"/>
      <c r="F59" s="364" t="str">
        <f>+IFERROR(E59/E60,"-")</f>
        <v>-</v>
      </c>
    </row>
    <row r="60" spans="1:10" x14ac:dyDescent="0.3">
      <c r="A60" s="286"/>
      <c r="B60" s="470"/>
      <c r="C60" s="311" t="s">
        <v>259</v>
      </c>
      <c r="D60" s="312"/>
      <c r="E60" s="365">
        <f>+SUM(E58:E59)</f>
        <v>0</v>
      </c>
      <c r="F60" s="362" t="str">
        <f>+IFERROR(E60/E63,"-")</f>
        <v>-</v>
      </c>
    </row>
    <row r="61" spans="1:10" x14ac:dyDescent="0.3">
      <c r="A61" s="286"/>
      <c r="B61" s="366" t="s">
        <v>258</v>
      </c>
      <c r="C61" s="367"/>
      <c r="D61" s="368"/>
      <c r="E61" s="360"/>
      <c r="F61" s="364" t="str">
        <f>+IFERROR(E61/E63,"-")</f>
        <v>-</v>
      </c>
    </row>
    <row r="62" spans="1:10" ht="15" thickBot="1" x14ac:dyDescent="0.35">
      <c r="A62" s="286"/>
      <c r="B62" s="366" t="s">
        <v>277</v>
      </c>
      <c r="C62" s="367"/>
      <c r="D62" s="368"/>
      <c r="E62" s="360"/>
      <c r="F62" s="364" t="str">
        <f>+IFERROR(E62/E63,"-")</f>
        <v>-</v>
      </c>
    </row>
    <row r="63" spans="1:10" ht="15" thickTop="1" x14ac:dyDescent="0.3">
      <c r="A63" s="286"/>
      <c r="B63" s="314" t="s">
        <v>283</v>
      </c>
      <c r="C63" s="315"/>
      <c r="D63" s="316"/>
      <c r="E63" s="317">
        <f>+E57+E60+E61+E62</f>
        <v>0</v>
      </c>
      <c r="F63" s="318" t="str">
        <f>+IFERROR(E63/E63,"-")</f>
        <v>-</v>
      </c>
    </row>
    <row r="65" spans="1:10" x14ac:dyDescent="0.3">
      <c r="B65" t="s">
        <v>284</v>
      </c>
      <c r="F65" s="369" t="str">
        <f>+IFERROR((SUM(E51:E52,E58)/E63),"-")</f>
        <v>-</v>
      </c>
    </row>
    <row r="69" spans="1:10" ht="21" x14ac:dyDescent="0.4">
      <c r="A69" s="286"/>
      <c r="B69" s="192" t="s">
        <v>285</v>
      </c>
      <c r="C69" s="326"/>
      <c r="D69" s="293"/>
    </row>
    <row r="70" spans="1:10" x14ac:dyDescent="0.3">
      <c r="A70" s="286"/>
      <c r="E70" s="471">
        <v>2024</v>
      </c>
      <c r="F70" s="472"/>
    </row>
    <row r="71" spans="1:10" x14ac:dyDescent="0.3">
      <c r="A71" s="286"/>
      <c r="E71" s="454" t="s">
        <v>271</v>
      </c>
      <c r="F71" s="473"/>
      <c r="G71" s="454" t="s">
        <v>286</v>
      </c>
      <c r="H71" s="475" t="s">
        <v>251</v>
      </c>
      <c r="I71" s="454" t="s">
        <v>287</v>
      </c>
      <c r="J71" s="452" t="s">
        <v>251</v>
      </c>
    </row>
    <row r="72" spans="1:10" x14ac:dyDescent="0.3">
      <c r="A72" s="286"/>
      <c r="B72" s="477" t="s">
        <v>288</v>
      </c>
      <c r="C72" s="478"/>
      <c r="D72" s="479"/>
      <c r="E72" s="455"/>
      <c r="F72" s="474"/>
      <c r="G72" s="455"/>
      <c r="H72" s="476"/>
      <c r="I72" s="455"/>
      <c r="J72" s="453"/>
    </row>
    <row r="73" spans="1:10" x14ac:dyDescent="0.3">
      <c r="A73" s="286"/>
      <c r="B73" s="327" t="s">
        <v>289</v>
      </c>
      <c r="C73" s="327"/>
      <c r="D73" s="327"/>
      <c r="E73" s="446">
        <f>+E57</f>
        <v>0</v>
      </c>
      <c r="F73" s="447"/>
      <c r="G73" s="328"/>
      <c r="H73" s="329" t="str">
        <f>+IFERROR(G73/E73,"-")</f>
        <v>-</v>
      </c>
      <c r="I73" s="328"/>
      <c r="J73" s="330" t="str">
        <f>+IFERROR(I73/E71,"-")</f>
        <v>-</v>
      </c>
    </row>
    <row r="74" spans="1:10" x14ac:dyDescent="0.3">
      <c r="A74" s="286"/>
      <c r="B74" s="327" t="s">
        <v>290</v>
      </c>
      <c r="C74" s="327"/>
      <c r="D74" s="327"/>
      <c r="E74" s="446">
        <f>+E60</f>
        <v>0</v>
      </c>
      <c r="F74" s="447"/>
      <c r="G74" s="328"/>
      <c r="H74" s="329" t="str">
        <f>+IFERROR(G74/E74,"-")</f>
        <v>-</v>
      </c>
      <c r="I74" s="328"/>
      <c r="J74" s="330" t="str">
        <f>+IFERROR(I74/E72,"-")</f>
        <v>-</v>
      </c>
    </row>
    <row r="75" spans="1:10" ht="15" thickBot="1" x14ac:dyDescent="0.35">
      <c r="A75" s="286"/>
      <c r="B75" s="327" t="s">
        <v>291</v>
      </c>
      <c r="C75" s="327"/>
      <c r="D75" s="327"/>
      <c r="E75" s="448">
        <f>+E61</f>
        <v>0</v>
      </c>
      <c r="F75" s="449"/>
      <c r="G75" s="370"/>
      <c r="H75" s="329" t="str">
        <f>+IFERROR(G75/E75,"-")</f>
        <v>-</v>
      </c>
      <c r="I75" s="328"/>
      <c r="J75" s="330" t="str">
        <f>+IFERROR(I75/E73,"-")</f>
        <v>-</v>
      </c>
    </row>
    <row r="76" spans="1:10" ht="15" thickTop="1" x14ac:dyDescent="0.3">
      <c r="A76" s="286"/>
      <c r="B76" s="338" t="s">
        <v>292</v>
      </c>
      <c r="C76" s="339"/>
      <c r="D76" s="340"/>
      <c r="E76" s="450">
        <f>+SUM(E73:F75)</f>
        <v>0</v>
      </c>
      <c r="F76" s="451"/>
      <c r="G76" s="371">
        <f>+SUM(G73:G75)</f>
        <v>0</v>
      </c>
      <c r="H76" s="342" t="str">
        <f>+IFERROR(G76/E76,"-")</f>
        <v>-</v>
      </c>
      <c r="I76" s="371">
        <f>+SUM(I73:I75)</f>
        <v>0</v>
      </c>
      <c r="J76" s="343" t="str">
        <f>+IFERROR(I76/E74,"-")</f>
        <v>-</v>
      </c>
    </row>
    <row r="78" spans="1:10" x14ac:dyDescent="0.3">
      <c r="B78" t="s">
        <v>293</v>
      </c>
    </row>
    <row r="79" spans="1:10" x14ac:dyDescent="0.3">
      <c r="B79" t="s">
        <v>294</v>
      </c>
    </row>
  </sheetData>
  <mergeCells count="62">
    <mergeCell ref="C5:D5"/>
    <mergeCell ref="E5:F5"/>
    <mergeCell ref="C6:D6"/>
    <mergeCell ref="E6:F6"/>
    <mergeCell ref="C10:D10"/>
    <mergeCell ref="E10:F10"/>
    <mergeCell ref="C11:D11"/>
    <mergeCell ref="E11:F11"/>
    <mergeCell ref="L17:O17"/>
    <mergeCell ref="E18:F18"/>
    <mergeCell ref="G18:H18"/>
    <mergeCell ref="I18:J18"/>
    <mergeCell ref="L18:M18"/>
    <mergeCell ref="N18:O18"/>
    <mergeCell ref="B21:B24"/>
    <mergeCell ref="E19:E20"/>
    <mergeCell ref="F19:F20"/>
    <mergeCell ref="G19:G20"/>
    <mergeCell ref="H19:H20"/>
    <mergeCell ref="L19:L20"/>
    <mergeCell ref="M19:M20"/>
    <mergeCell ref="N19:N20"/>
    <mergeCell ref="O19:O20"/>
    <mergeCell ref="B20:D20"/>
    <mergeCell ref="I19:I20"/>
    <mergeCell ref="J19:J20"/>
    <mergeCell ref="B25:B27"/>
    <mergeCell ref="L32:O32"/>
    <mergeCell ref="E33:F33"/>
    <mergeCell ref="G33:H33"/>
    <mergeCell ref="I33:J33"/>
    <mergeCell ref="L33:M33"/>
    <mergeCell ref="N33:O33"/>
    <mergeCell ref="E48:F48"/>
    <mergeCell ref="E34:E35"/>
    <mergeCell ref="F34:F35"/>
    <mergeCell ref="G34:G35"/>
    <mergeCell ref="H34:H35"/>
    <mergeCell ref="L34:L35"/>
    <mergeCell ref="M34:M35"/>
    <mergeCell ref="N34:N35"/>
    <mergeCell ref="O34:O35"/>
    <mergeCell ref="B35:D35"/>
    <mergeCell ref="I34:I35"/>
    <mergeCell ref="J34:J35"/>
    <mergeCell ref="B58:B60"/>
    <mergeCell ref="E70:F70"/>
    <mergeCell ref="E71:F72"/>
    <mergeCell ref="G71:G72"/>
    <mergeCell ref="H71:H72"/>
    <mergeCell ref="B72:D72"/>
    <mergeCell ref="E49:E50"/>
    <mergeCell ref="F49:F50"/>
    <mergeCell ref="B50:D50"/>
    <mergeCell ref="B51:B57"/>
    <mergeCell ref="C56:D56"/>
    <mergeCell ref="E73:F73"/>
    <mergeCell ref="E74:F74"/>
    <mergeCell ref="E75:F75"/>
    <mergeCell ref="E76:F76"/>
    <mergeCell ref="J71:J72"/>
    <mergeCell ref="I71:I7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AFD49-53F8-41D7-8C1E-961BE29C397C}">
  <sheetPr>
    <tabColor rgb="FF002060"/>
  </sheetPr>
  <dimension ref="A1:P14"/>
  <sheetViews>
    <sheetView showGridLines="0" zoomScale="110" zoomScaleNormal="110" workbookViewId="0">
      <selection activeCell="G12" sqref="G12"/>
    </sheetView>
  </sheetViews>
  <sheetFormatPr baseColWidth="10" defaultRowHeight="14.4" x14ac:dyDescent="0.3"/>
  <cols>
    <col min="5" max="5" width="24" customWidth="1"/>
    <col min="6" max="6" width="18.44140625" bestFit="1" customWidth="1"/>
  </cols>
  <sheetData>
    <row r="1" spans="1:16" ht="25.8" x14ac:dyDescent="0.3">
      <c r="A1" s="372"/>
      <c r="B1" s="373" t="s">
        <v>306</v>
      </c>
      <c r="C1" s="374"/>
      <c r="D1" s="375"/>
      <c r="E1" s="376"/>
      <c r="F1" s="375"/>
      <c r="G1" s="375"/>
      <c r="H1" s="375"/>
      <c r="I1" s="375"/>
      <c r="J1" s="375"/>
      <c r="K1" s="375"/>
      <c r="L1" s="377"/>
      <c r="M1" s="377"/>
      <c r="N1" s="377"/>
      <c r="O1" s="377"/>
    </row>
    <row r="2" spans="1:16" x14ac:dyDescent="0.3">
      <c r="A2" s="378"/>
      <c r="B2" s="3"/>
      <c r="C2" s="151"/>
      <c r="D2" s="3"/>
      <c r="E2" s="30"/>
      <c r="F2" s="30"/>
      <c r="G2" s="379"/>
      <c r="H2" s="379"/>
      <c r="I2" s="379"/>
      <c r="J2" s="3"/>
      <c r="K2" s="3"/>
      <c r="L2" s="379"/>
    </row>
    <row r="3" spans="1:16" ht="18" x14ac:dyDescent="0.3">
      <c r="A3" s="378"/>
      <c r="B3" s="3"/>
      <c r="C3" s="151"/>
      <c r="D3" s="3"/>
      <c r="E3" s="30"/>
      <c r="F3" s="30"/>
      <c r="G3" s="379"/>
      <c r="H3" s="379"/>
      <c r="I3" s="379"/>
      <c r="J3" s="3"/>
      <c r="K3" s="3"/>
      <c r="L3" s="379"/>
      <c r="M3" s="402"/>
      <c r="N3" s="402"/>
      <c r="O3" s="402"/>
      <c r="P3" s="402"/>
    </row>
    <row r="4" spans="1:16" ht="15.6" x14ac:dyDescent="0.3">
      <c r="A4" s="378"/>
      <c r="F4" s="287" t="s">
        <v>295</v>
      </c>
      <c r="G4" s="380" t="s">
        <v>32</v>
      </c>
      <c r="H4" s="380" t="s">
        <v>33</v>
      </c>
      <c r="I4" s="380" t="s">
        <v>34</v>
      </c>
      <c r="J4" s="380" t="s">
        <v>35</v>
      </c>
      <c r="K4" s="380" t="s">
        <v>36</v>
      </c>
      <c r="L4" s="3"/>
      <c r="M4" s="3"/>
      <c r="N4" s="30"/>
      <c r="O4" s="30"/>
    </row>
    <row r="5" spans="1:16" ht="18" x14ac:dyDescent="0.3">
      <c r="A5" s="378"/>
      <c r="B5" s="381"/>
      <c r="C5" s="381"/>
      <c r="D5" s="381"/>
      <c r="E5" s="381"/>
      <c r="F5" s="382">
        <v>2024</v>
      </c>
      <c r="G5" s="382">
        <v>2025</v>
      </c>
      <c r="H5" s="382">
        <v>2026</v>
      </c>
      <c r="I5" s="382">
        <v>2027</v>
      </c>
      <c r="J5" s="382">
        <v>2028</v>
      </c>
      <c r="K5" s="383">
        <v>2029</v>
      </c>
      <c r="L5" s="3"/>
      <c r="M5" s="3"/>
      <c r="N5" s="30"/>
      <c r="O5" s="30"/>
    </row>
    <row r="6" spans="1:16" x14ac:dyDescent="0.3">
      <c r="A6" s="384"/>
      <c r="B6" s="504" t="s">
        <v>296</v>
      </c>
      <c r="C6" s="505"/>
      <c r="D6" s="505"/>
      <c r="E6" s="506"/>
      <c r="F6" s="385">
        <f>+'2. Activité du service'!I21</f>
        <v>0</v>
      </c>
      <c r="G6" s="416"/>
      <c r="H6" s="416"/>
      <c r="I6" s="416"/>
      <c r="J6" s="416"/>
      <c r="K6" s="416"/>
      <c r="L6" s="386"/>
      <c r="M6" s="386"/>
      <c r="N6" s="387"/>
      <c r="O6" s="387"/>
    </row>
    <row r="7" spans="1:16" x14ac:dyDescent="0.3">
      <c r="A7" s="384"/>
      <c r="B7" s="507" t="s">
        <v>297</v>
      </c>
      <c r="C7" s="508"/>
      <c r="D7" s="508"/>
      <c r="E7" s="509"/>
      <c r="F7" s="385">
        <f>+'2. Activité du service'!I22</f>
        <v>0</v>
      </c>
      <c r="G7" s="416"/>
      <c r="H7" s="416"/>
      <c r="I7" s="416"/>
      <c r="J7" s="416"/>
      <c r="K7" s="416"/>
      <c r="L7" s="386"/>
      <c r="M7" s="386"/>
      <c r="N7" s="387"/>
      <c r="O7" s="387"/>
    </row>
    <row r="8" spans="1:16" x14ac:dyDescent="0.3">
      <c r="A8" s="384"/>
      <c r="B8" s="510" t="s">
        <v>298</v>
      </c>
      <c r="C8" s="478"/>
      <c r="D8" s="478"/>
      <c r="E8" s="511"/>
      <c r="F8" s="388">
        <f t="shared" ref="F8:K8" si="0">+F6+F7</f>
        <v>0</v>
      </c>
      <c r="G8" s="388">
        <f t="shared" si="0"/>
        <v>0</v>
      </c>
      <c r="H8" s="388">
        <f t="shared" si="0"/>
        <v>0</v>
      </c>
      <c r="I8" s="388">
        <f t="shared" si="0"/>
        <v>0</v>
      </c>
      <c r="J8" s="388">
        <f t="shared" si="0"/>
        <v>0</v>
      </c>
      <c r="K8" s="388">
        <f t="shared" si="0"/>
        <v>0</v>
      </c>
      <c r="L8" s="386"/>
      <c r="M8" s="386"/>
      <c r="N8" s="387"/>
      <c r="O8" s="387"/>
    </row>
    <row r="9" spans="1:16" x14ac:dyDescent="0.3">
      <c r="A9" s="384"/>
      <c r="B9" s="510" t="s">
        <v>299</v>
      </c>
      <c r="C9" s="478"/>
      <c r="D9" s="478"/>
      <c r="E9" s="511"/>
      <c r="F9" s="389"/>
      <c r="G9" s="390">
        <v>3.3109999999999999</v>
      </c>
      <c r="H9" s="391" t="s">
        <v>300</v>
      </c>
      <c r="I9" s="391" t="s">
        <v>300</v>
      </c>
      <c r="J9" s="391" t="s">
        <v>300</v>
      </c>
      <c r="K9" s="391" t="s">
        <v>300</v>
      </c>
      <c r="L9" s="386"/>
      <c r="M9" s="386"/>
      <c r="N9" s="387"/>
      <c r="O9" s="387"/>
    </row>
    <row r="10" spans="1:16" x14ac:dyDescent="0.3">
      <c r="A10" s="384"/>
      <c r="B10" s="510" t="s">
        <v>301</v>
      </c>
      <c r="C10" s="478"/>
      <c r="D10" s="478"/>
      <c r="E10" s="511"/>
      <c r="F10" s="389"/>
      <c r="G10" s="392">
        <f>IFERROR(F8*G9,0)</f>
        <v>0</v>
      </c>
      <c r="H10" s="392">
        <f>IFERROR(G8*H9,0)</f>
        <v>0</v>
      </c>
      <c r="I10" s="392">
        <f t="shared" ref="I10:K10" si="1">IFERROR(H8*I9,0)</f>
        <v>0</v>
      </c>
      <c r="J10" s="392">
        <f t="shared" si="1"/>
        <v>0</v>
      </c>
      <c r="K10" s="392">
        <f t="shared" si="1"/>
        <v>0</v>
      </c>
      <c r="L10" s="393"/>
      <c r="M10" s="393"/>
      <c r="N10" s="387"/>
      <c r="O10" s="387"/>
    </row>
    <row r="11" spans="1:16" x14ac:dyDescent="0.3">
      <c r="A11" s="384"/>
      <c r="B11" s="495" t="s">
        <v>302</v>
      </c>
      <c r="C11" s="496"/>
      <c r="D11" s="496"/>
      <c r="E11" s="497"/>
      <c r="F11" s="394"/>
      <c r="G11" s="395">
        <v>0</v>
      </c>
      <c r="H11" s="395">
        <v>0</v>
      </c>
      <c r="I11" s="395">
        <v>0</v>
      </c>
      <c r="J11" s="395">
        <v>0</v>
      </c>
      <c r="K11" s="395">
        <v>0</v>
      </c>
      <c r="L11" s="393"/>
      <c r="M11" s="393"/>
      <c r="N11" s="387"/>
      <c r="O11" s="387"/>
    </row>
    <row r="12" spans="1:16" x14ac:dyDescent="0.3">
      <c r="A12" s="384"/>
      <c r="B12" s="498" t="s">
        <v>303</v>
      </c>
      <c r="C12" s="499"/>
      <c r="D12" s="499"/>
      <c r="E12" s="500"/>
      <c r="F12" s="396"/>
      <c r="G12" s="397">
        <f>+G10</f>
        <v>0</v>
      </c>
      <c r="H12" s="397">
        <f t="shared" ref="H12:K12" si="2">+H10</f>
        <v>0</v>
      </c>
      <c r="I12" s="397">
        <f t="shared" si="2"/>
        <v>0</v>
      </c>
      <c r="J12" s="397">
        <f t="shared" si="2"/>
        <v>0</v>
      </c>
      <c r="K12" s="397">
        <f t="shared" si="2"/>
        <v>0</v>
      </c>
      <c r="L12" s="393"/>
      <c r="M12" s="393"/>
      <c r="N12" s="387"/>
      <c r="O12" s="387"/>
    </row>
    <row r="13" spans="1:16" x14ac:dyDescent="0.3">
      <c r="A13" s="384"/>
      <c r="B13" s="498" t="s">
        <v>304</v>
      </c>
      <c r="C13" s="499"/>
      <c r="D13" s="499"/>
      <c r="E13" s="500"/>
      <c r="F13" s="396"/>
      <c r="G13" s="398">
        <f>+IFERROR(G12/G9,0)</f>
        <v>0</v>
      </c>
      <c r="H13" s="398">
        <f>+IFERROR(H12/H9,0)</f>
        <v>0</v>
      </c>
      <c r="I13" s="398">
        <f>+IFERROR(I12/I9,0)</f>
        <v>0</v>
      </c>
      <c r="J13" s="398">
        <f>+IFERROR(J12/J9,0)</f>
        <v>0</v>
      </c>
      <c r="K13" s="398">
        <f>+IFERROR(K12/K9,0)</f>
        <v>0</v>
      </c>
      <c r="L13" s="393"/>
      <c r="M13" s="393"/>
      <c r="N13" s="387"/>
      <c r="O13" s="387"/>
    </row>
    <row r="14" spans="1:16" x14ac:dyDescent="0.3">
      <c r="A14" s="384"/>
      <c r="B14" s="501" t="s">
        <v>305</v>
      </c>
      <c r="C14" s="502"/>
      <c r="D14" s="502"/>
      <c r="E14" s="503"/>
      <c r="F14" s="399"/>
      <c r="G14" s="400">
        <f>+G10-G12</f>
        <v>0</v>
      </c>
      <c r="H14" s="400">
        <f t="shared" ref="H14:K14" si="3">+H10-H12</f>
        <v>0</v>
      </c>
      <c r="I14" s="400">
        <f t="shared" si="3"/>
        <v>0</v>
      </c>
      <c r="J14" s="400">
        <f t="shared" si="3"/>
        <v>0</v>
      </c>
      <c r="K14" s="400">
        <f t="shared" si="3"/>
        <v>0</v>
      </c>
      <c r="L14" s="401"/>
      <c r="M14" s="401"/>
      <c r="N14" s="37"/>
      <c r="O14" s="37"/>
    </row>
  </sheetData>
  <mergeCells count="9">
    <mergeCell ref="B11:E11"/>
    <mergeCell ref="B12:E12"/>
    <mergeCell ref="B13:E13"/>
    <mergeCell ref="B14:E14"/>
    <mergeCell ref="B6:E6"/>
    <mergeCell ref="B7:E7"/>
    <mergeCell ref="B8:E8"/>
    <mergeCell ref="B9:E9"/>
    <mergeCell ref="B10:E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1650A-E6E5-465F-8A84-A20A630C499E}">
  <sheetPr>
    <tabColor rgb="FF002060"/>
  </sheetPr>
  <dimension ref="B2:V72"/>
  <sheetViews>
    <sheetView showGridLines="0" topLeftCell="A5" zoomScale="80" zoomScaleNormal="80" workbookViewId="0">
      <selection activeCell="G37" sqref="G37"/>
    </sheetView>
  </sheetViews>
  <sheetFormatPr baseColWidth="10" defaultRowHeight="14.4" x14ac:dyDescent="0.3"/>
  <cols>
    <col min="1" max="1" width="9" customWidth="1"/>
    <col min="2" max="2" width="5.44140625" customWidth="1"/>
    <col min="3" max="3" width="30.88671875" customWidth="1"/>
    <col min="4" max="4" width="7.109375" customWidth="1"/>
    <col min="5" max="5" width="57.5546875" customWidth="1"/>
    <col min="6" max="6" width="11.88671875" style="194" customWidth="1"/>
    <col min="7" max="7" width="18.6640625" customWidth="1"/>
  </cols>
  <sheetData>
    <row r="2" spans="3:17" ht="15" thickBot="1" x14ac:dyDescent="0.35"/>
    <row r="3" spans="3:17" ht="14.4" customHeight="1" x14ac:dyDescent="0.3">
      <c r="C3" s="536" t="s">
        <v>334</v>
      </c>
      <c r="D3" s="537"/>
      <c r="E3" s="537"/>
      <c r="F3" s="537"/>
      <c r="G3" s="537"/>
      <c r="H3" s="537"/>
      <c r="I3" s="537"/>
      <c r="J3" s="537"/>
      <c r="K3" s="537"/>
      <c r="L3" s="537"/>
      <c r="M3" s="537"/>
      <c r="N3" s="537"/>
      <c r="O3" s="537"/>
      <c r="P3" s="537"/>
      <c r="Q3" s="538"/>
    </row>
    <row r="4" spans="3:17" ht="14.4" customHeight="1" x14ac:dyDescent="0.3">
      <c r="C4" s="539"/>
      <c r="D4" s="540"/>
      <c r="E4" s="540"/>
      <c r="F4" s="540"/>
      <c r="G4" s="540"/>
      <c r="H4" s="540"/>
      <c r="I4" s="540"/>
      <c r="J4" s="540"/>
      <c r="K4" s="540"/>
      <c r="L4" s="540"/>
      <c r="M4" s="540"/>
      <c r="N4" s="540"/>
      <c r="O4" s="540"/>
      <c r="P4" s="540"/>
      <c r="Q4" s="541"/>
    </row>
    <row r="5" spans="3:17" ht="14.4" customHeight="1" x14ac:dyDescent="0.3">
      <c r="C5" s="539"/>
      <c r="D5" s="540"/>
      <c r="E5" s="540"/>
      <c r="F5" s="540"/>
      <c r="G5" s="540"/>
      <c r="H5" s="540"/>
      <c r="I5" s="540"/>
      <c r="J5" s="540"/>
      <c r="K5" s="540"/>
      <c r="L5" s="540"/>
      <c r="M5" s="540"/>
      <c r="N5" s="540"/>
      <c r="O5" s="540"/>
      <c r="P5" s="540"/>
      <c r="Q5" s="541"/>
    </row>
    <row r="6" spans="3:17" ht="14.4" customHeight="1" x14ac:dyDescent="0.3">
      <c r="C6" s="539"/>
      <c r="D6" s="540"/>
      <c r="E6" s="540"/>
      <c r="F6" s="540"/>
      <c r="G6" s="540"/>
      <c r="H6" s="540"/>
      <c r="I6" s="540"/>
      <c r="J6" s="540"/>
      <c r="K6" s="540"/>
      <c r="L6" s="540"/>
      <c r="M6" s="540"/>
      <c r="N6" s="540"/>
      <c r="O6" s="540"/>
      <c r="P6" s="540"/>
      <c r="Q6" s="541"/>
    </row>
    <row r="7" spans="3:17" ht="14.4" customHeight="1" x14ac:dyDescent="0.3">
      <c r="C7" s="539"/>
      <c r="D7" s="540"/>
      <c r="E7" s="540"/>
      <c r="F7" s="540"/>
      <c r="G7" s="540"/>
      <c r="H7" s="540"/>
      <c r="I7" s="540"/>
      <c r="J7" s="540"/>
      <c r="K7" s="540"/>
      <c r="L7" s="540"/>
      <c r="M7" s="540"/>
      <c r="N7" s="540"/>
      <c r="O7" s="540"/>
      <c r="P7" s="540"/>
      <c r="Q7" s="541"/>
    </row>
    <row r="8" spans="3:17" ht="14.4" customHeight="1" x14ac:dyDescent="0.3">
      <c r="C8" s="539"/>
      <c r="D8" s="540"/>
      <c r="E8" s="540"/>
      <c r="F8" s="540"/>
      <c r="G8" s="540"/>
      <c r="H8" s="540"/>
      <c r="I8" s="540"/>
      <c r="J8" s="540"/>
      <c r="K8" s="540"/>
      <c r="L8" s="540"/>
      <c r="M8" s="540"/>
      <c r="N8" s="540"/>
      <c r="O8" s="540"/>
      <c r="P8" s="540"/>
      <c r="Q8" s="541"/>
    </row>
    <row r="9" spans="3:17" ht="14.4" customHeight="1" x14ac:dyDescent="0.3">
      <c r="C9" s="539"/>
      <c r="D9" s="540"/>
      <c r="E9" s="540"/>
      <c r="F9" s="540"/>
      <c r="G9" s="540"/>
      <c r="H9" s="540"/>
      <c r="I9" s="540"/>
      <c r="J9" s="540"/>
      <c r="K9" s="540"/>
      <c r="L9" s="540"/>
      <c r="M9" s="540"/>
      <c r="N9" s="540"/>
      <c r="O9" s="540"/>
      <c r="P9" s="540"/>
      <c r="Q9" s="541"/>
    </row>
    <row r="10" spans="3:17" ht="14.4" customHeight="1" x14ac:dyDescent="0.3">
      <c r="C10" s="539"/>
      <c r="D10" s="540"/>
      <c r="E10" s="540"/>
      <c r="F10" s="540"/>
      <c r="G10" s="540"/>
      <c r="H10" s="540"/>
      <c r="I10" s="540"/>
      <c r="J10" s="540"/>
      <c r="K10" s="540"/>
      <c r="L10" s="540"/>
      <c r="M10" s="540"/>
      <c r="N10" s="540"/>
      <c r="O10" s="540"/>
      <c r="P10" s="540"/>
      <c r="Q10" s="541"/>
    </row>
    <row r="11" spans="3:17" ht="14.4" customHeight="1" x14ac:dyDescent="0.3">
      <c r="C11" s="539"/>
      <c r="D11" s="540"/>
      <c r="E11" s="540"/>
      <c r="F11" s="540"/>
      <c r="G11" s="540"/>
      <c r="H11" s="540"/>
      <c r="I11" s="540"/>
      <c r="J11" s="540"/>
      <c r="K11" s="540"/>
      <c r="L11" s="540"/>
      <c r="M11" s="540"/>
      <c r="N11" s="540"/>
      <c r="O11" s="540"/>
      <c r="P11" s="540"/>
      <c r="Q11" s="541"/>
    </row>
    <row r="12" spans="3:17" ht="14.4" customHeight="1" thickBot="1" x14ac:dyDescent="0.35">
      <c r="C12" s="542"/>
      <c r="D12" s="543"/>
      <c r="E12" s="543"/>
      <c r="F12" s="543"/>
      <c r="G12" s="543"/>
      <c r="H12" s="543"/>
      <c r="I12" s="543"/>
      <c r="J12" s="543"/>
      <c r="K12" s="543"/>
      <c r="L12" s="543"/>
      <c r="M12" s="543"/>
      <c r="N12" s="543"/>
      <c r="O12" s="543"/>
      <c r="P12" s="543"/>
      <c r="Q12" s="544"/>
    </row>
    <row r="13" spans="3:17" x14ac:dyDescent="0.3">
      <c r="C13" s="435"/>
    </row>
    <row r="15" spans="3:17" x14ac:dyDescent="0.3">
      <c r="E15" s="350"/>
    </row>
    <row r="17" spans="2:22" x14ac:dyDescent="0.3">
      <c r="B17" s="403" t="s">
        <v>307</v>
      </c>
      <c r="C17" s="545" t="s">
        <v>308</v>
      </c>
      <c r="D17" s="404" t="s">
        <v>307</v>
      </c>
      <c r="E17" s="547" t="s">
        <v>309</v>
      </c>
      <c r="F17" s="545" t="s">
        <v>310</v>
      </c>
      <c r="G17" s="549" t="s">
        <v>311</v>
      </c>
      <c r="H17" s="551" t="s">
        <v>312</v>
      </c>
      <c r="I17" s="552"/>
      <c r="J17" s="552"/>
      <c r="K17" s="552"/>
      <c r="L17" s="552"/>
      <c r="M17" s="552"/>
      <c r="N17" s="552"/>
      <c r="O17" s="552"/>
      <c r="P17" s="552"/>
      <c r="Q17" s="552"/>
      <c r="R17" s="552"/>
      <c r="S17" s="552"/>
      <c r="T17" s="552"/>
      <c r="U17" s="552"/>
      <c r="V17" s="553"/>
    </row>
    <row r="18" spans="2:22" ht="74.400000000000006" customHeight="1" x14ac:dyDescent="0.3">
      <c r="B18" s="405" t="s">
        <v>327</v>
      </c>
      <c r="C18" s="546"/>
      <c r="D18" s="406" t="s">
        <v>313</v>
      </c>
      <c r="E18" s="548"/>
      <c r="F18" s="546"/>
      <c r="G18" s="550"/>
      <c r="H18" s="554"/>
      <c r="I18" s="555"/>
      <c r="J18" s="555"/>
      <c r="K18" s="555"/>
      <c r="L18" s="555"/>
      <c r="M18" s="555"/>
      <c r="N18" s="555"/>
      <c r="O18" s="555"/>
      <c r="P18" s="555"/>
      <c r="Q18" s="555"/>
      <c r="R18" s="555"/>
      <c r="S18" s="555"/>
      <c r="T18" s="555"/>
      <c r="U18" s="555"/>
      <c r="V18" s="556"/>
    </row>
    <row r="19" spans="2:22" x14ac:dyDescent="0.3">
      <c r="B19" s="516">
        <v>1</v>
      </c>
      <c r="C19" s="517" t="s">
        <v>88</v>
      </c>
      <c r="D19" s="517" t="s">
        <v>9</v>
      </c>
      <c r="E19" s="521" t="s">
        <v>87</v>
      </c>
      <c r="F19" s="407"/>
      <c r="G19" s="423" t="s">
        <v>15</v>
      </c>
      <c r="H19" s="520" t="s">
        <v>85</v>
      </c>
      <c r="I19" s="520"/>
      <c r="J19" s="520"/>
      <c r="K19" s="520"/>
      <c r="L19" s="520"/>
      <c r="M19" s="520"/>
      <c r="N19" s="520"/>
      <c r="O19" s="520"/>
      <c r="P19" s="520"/>
      <c r="Q19" s="520"/>
      <c r="R19" s="520"/>
      <c r="S19" s="520"/>
      <c r="T19" s="520"/>
      <c r="U19" s="520"/>
      <c r="V19" s="520"/>
    </row>
    <row r="20" spans="2:22" x14ac:dyDescent="0.3">
      <c r="B20" s="516"/>
      <c r="C20" s="517"/>
      <c r="D20" s="517"/>
      <c r="E20" s="521"/>
      <c r="F20" s="407"/>
      <c r="G20" s="423" t="s">
        <v>86</v>
      </c>
      <c r="H20" s="520" t="s">
        <v>314</v>
      </c>
      <c r="I20" s="520"/>
      <c r="J20" s="520"/>
      <c r="K20" s="520"/>
      <c r="L20" s="520"/>
      <c r="M20" s="520"/>
      <c r="N20" s="520"/>
      <c r="O20" s="520"/>
      <c r="P20" s="520"/>
      <c r="Q20" s="520"/>
      <c r="R20" s="520"/>
      <c r="S20" s="520"/>
      <c r="T20" s="520"/>
      <c r="U20" s="520"/>
      <c r="V20" s="520"/>
    </row>
    <row r="21" spans="2:22" x14ac:dyDescent="0.3">
      <c r="B21" s="516"/>
      <c r="C21" s="517"/>
      <c r="D21" s="517"/>
      <c r="E21" s="521"/>
      <c r="F21" s="408"/>
      <c r="G21" s="423" t="s">
        <v>90</v>
      </c>
      <c r="H21" s="520" t="s">
        <v>91</v>
      </c>
      <c r="I21" s="520"/>
      <c r="J21" s="520"/>
      <c r="K21" s="520"/>
      <c r="L21" s="520"/>
      <c r="M21" s="520"/>
      <c r="N21" s="520"/>
      <c r="O21" s="520"/>
      <c r="P21" s="520"/>
      <c r="Q21" s="520"/>
      <c r="R21" s="520"/>
      <c r="S21" s="520"/>
      <c r="T21" s="520"/>
      <c r="U21" s="520"/>
      <c r="V21" s="520"/>
    </row>
    <row r="22" spans="2:22" x14ac:dyDescent="0.3">
      <c r="B22" s="516"/>
      <c r="C22" s="517"/>
      <c r="D22" s="517" t="s">
        <v>92</v>
      </c>
      <c r="E22" s="535" t="s">
        <v>93</v>
      </c>
      <c r="F22" s="408"/>
      <c r="G22" s="423" t="s">
        <v>94</v>
      </c>
      <c r="H22" s="520" t="s">
        <v>95</v>
      </c>
      <c r="I22" s="520"/>
      <c r="J22" s="520"/>
      <c r="K22" s="520"/>
      <c r="L22" s="520"/>
      <c r="M22" s="520"/>
      <c r="N22" s="520"/>
      <c r="O22" s="520"/>
      <c r="P22" s="520"/>
      <c r="Q22" s="520"/>
      <c r="R22" s="520"/>
      <c r="S22" s="520"/>
      <c r="T22" s="520"/>
      <c r="U22" s="520"/>
      <c r="V22" s="520"/>
    </row>
    <row r="23" spans="2:22" x14ac:dyDescent="0.3">
      <c r="B23" s="516"/>
      <c r="C23" s="517"/>
      <c r="D23" s="517"/>
      <c r="E23" s="535"/>
      <c r="F23" s="408"/>
      <c r="G23" s="423" t="s">
        <v>96</v>
      </c>
      <c r="H23" s="520" t="s">
        <v>97</v>
      </c>
      <c r="I23" s="520"/>
      <c r="J23" s="520"/>
      <c r="K23" s="520"/>
      <c r="L23" s="520"/>
      <c r="M23" s="520"/>
      <c r="N23" s="520"/>
      <c r="O23" s="520"/>
      <c r="P23" s="520"/>
      <c r="Q23" s="520"/>
      <c r="R23" s="520"/>
      <c r="S23" s="520"/>
      <c r="T23" s="520"/>
      <c r="U23" s="520"/>
      <c r="V23" s="520"/>
    </row>
    <row r="24" spans="2:22" x14ac:dyDescent="0.3">
      <c r="B24" s="516"/>
      <c r="C24" s="517"/>
      <c r="D24" s="517"/>
      <c r="E24" s="535"/>
      <c r="F24" s="408"/>
      <c r="G24" s="423" t="s">
        <v>98</v>
      </c>
      <c r="H24" s="520" t="s">
        <v>99</v>
      </c>
      <c r="I24" s="520"/>
      <c r="J24" s="520"/>
      <c r="K24" s="520"/>
      <c r="L24" s="520"/>
      <c r="M24" s="520"/>
      <c r="N24" s="520"/>
      <c r="O24" s="520"/>
      <c r="P24" s="520"/>
      <c r="Q24" s="520"/>
      <c r="R24" s="520"/>
      <c r="S24" s="520"/>
      <c r="T24" s="520"/>
      <c r="U24" s="520"/>
      <c r="V24" s="520"/>
    </row>
    <row r="25" spans="2:22" x14ac:dyDescent="0.3">
      <c r="B25" s="516"/>
      <c r="C25" s="517"/>
      <c r="D25" s="517"/>
      <c r="E25" s="535"/>
      <c r="F25" s="408"/>
      <c r="G25" s="423" t="s">
        <v>100</v>
      </c>
      <c r="H25" s="520" t="s">
        <v>101</v>
      </c>
      <c r="I25" s="520"/>
      <c r="J25" s="520"/>
      <c r="K25" s="520"/>
      <c r="L25" s="520"/>
      <c r="M25" s="520"/>
      <c r="N25" s="520"/>
      <c r="O25" s="520"/>
      <c r="P25" s="520"/>
      <c r="Q25" s="520"/>
      <c r="R25" s="520"/>
      <c r="S25" s="520"/>
      <c r="T25" s="520"/>
      <c r="U25" s="520"/>
      <c r="V25" s="520"/>
    </row>
    <row r="26" spans="2:22" ht="19.2" customHeight="1" x14ac:dyDescent="0.3">
      <c r="B26" s="516"/>
      <c r="C26" s="517"/>
      <c r="D26" s="517"/>
      <c r="E26" s="535"/>
      <c r="F26" s="408"/>
      <c r="G26" s="423" t="s">
        <v>102</v>
      </c>
      <c r="H26" s="512" t="s">
        <v>103</v>
      </c>
      <c r="I26" s="512"/>
      <c r="J26" s="512"/>
      <c r="K26" s="512"/>
      <c r="L26" s="512"/>
      <c r="M26" s="512"/>
      <c r="N26" s="512"/>
      <c r="O26" s="512"/>
      <c r="P26" s="512"/>
      <c r="Q26" s="512"/>
      <c r="R26" s="512"/>
      <c r="S26" s="512"/>
      <c r="T26" s="512"/>
      <c r="U26" s="512"/>
      <c r="V26" s="512"/>
    </row>
    <row r="27" spans="2:22" x14ac:dyDescent="0.3">
      <c r="B27" s="516"/>
      <c r="C27" s="517"/>
      <c r="D27" s="517" t="s">
        <v>105</v>
      </c>
      <c r="E27" s="521" t="s">
        <v>104</v>
      </c>
      <c r="F27" s="408"/>
      <c r="G27" s="423" t="s">
        <v>106</v>
      </c>
      <c r="H27" s="520" t="s">
        <v>107</v>
      </c>
      <c r="I27" s="520"/>
      <c r="J27" s="520"/>
      <c r="K27" s="520"/>
      <c r="L27" s="520"/>
      <c r="M27" s="520"/>
      <c r="N27" s="520"/>
      <c r="O27" s="520"/>
      <c r="P27" s="520"/>
      <c r="Q27" s="520"/>
      <c r="R27" s="520"/>
      <c r="S27" s="520"/>
      <c r="T27" s="520"/>
      <c r="U27" s="520"/>
      <c r="V27" s="520"/>
    </row>
    <row r="28" spans="2:22" x14ac:dyDescent="0.3">
      <c r="B28" s="516"/>
      <c r="C28" s="517"/>
      <c r="D28" s="517"/>
      <c r="E28" s="521"/>
      <c r="F28" s="408"/>
      <c r="G28" s="423" t="s">
        <v>108</v>
      </c>
      <c r="H28" s="520" t="s">
        <v>109</v>
      </c>
      <c r="I28" s="520"/>
      <c r="J28" s="520"/>
      <c r="K28" s="520"/>
      <c r="L28" s="520"/>
      <c r="M28" s="520"/>
      <c r="N28" s="520"/>
      <c r="O28" s="520"/>
      <c r="P28" s="520"/>
      <c r="Q28" s="520"/>
      <c r="R28" s="520"/>
      <c r="S28" s="520"/>
      <c r="T28" s="520"/>
      <c r="U28" s="520"/>
      <c r="V28" s="520"/>
    </row>
    <row r="29" spans="2:22" x14ac:dyDescent="0.3">
      <c r="B29" s="516"/>
      <c r="C29" s="517"/>
      <c r="D29" s="517"/>
      <c r="E29" s="521"/>
      <c r="F29" s="408"/>
      <c r="G29" s="423" t="s">
        <v>110</v>
      </c>
      <c r="H29" s="520" t="s">
        <v>111</v>
      </c>
      <c r="I29" s="520"/>
      <c r="J29" s="520"/>
      <c r="K29" s="520"/>
      <c r="L29" s="520"/>
      <c r="M29" s="520"/>
      <c r="N29" s="520"/>
      <c r="O29" s="520"/>
      <c r="P29" s="520"/>
      <c r="Q29" s="520"/>
      <c r="R29" s="520"/>
      <c r="S29" s="520"/>
      <c r="T29" s="520"/>
      <c r="U29" s="520"/>
      <c r="V29" s="520"/>
    </row>
    <row r="30" spans="2:22" x14ac:dyDescent="0.3">
      <c r="B30" s="516"/>
      <c r="C30" s="517"/>
      <c r="D30" s="517"/>
      <c r="E30" s="521"/>
      <c r="F30" s="408"/>
      <c r="G30" s="423" t="s">
        <v>113</v>
      </c>
      <c r="H30" s="520" t="s">
        <v>112</v>
      </c>
      <c r="I30" s="520"/>
      <c r="J30" s="520"/>
      <c r="K30" s="520"/>
      <c r="L30" s="520"/>
      <c r="M30" s="520"/>
      <c r="N30" s="520"/>
      <c r="O30" s="520"/>
      <c r="P30" s="520"/>
      <c r="Q30" s="520"/>
      <c r="R30" s="520"/>
      <c r="S30" s="520"/>
      <c r="T30" s="520"/>
      <c r="U30" s="520"/>
      <c r="V30" s="520"/>
    </row>
    <row r="31" spans="2:22" x14ac:dyDescent="0.3">
      <c r="B31" s="534">
        <v>2</v>
      </c>
      <c r="C31" s="517" t="s">
        <v>114</v>
      </c>
      <c r="D31" s="517" t="s">
        <v>115</v>
      </c>
      <c r="E31" s="521" t="s">
        <v>116</v>
      </c>
      <c r="F31" s="408"/>
      <c r="G31" s="423" t="s">
        <v>117</v>
      </c>
      <c r="H31" s="520" t="s">
        <v>118</v>
      </c>
      <c r="I31" s="520"/>
      <c r="J31" s="520"/>
      <c r="K31" s="520"/>
      <c r="L31" s="520"/>
      <c r="M31" s="520"/>
      <c r="N31" s="520"/>
      <c r="O31" s="520"/>
      <c r="P31" s="520"/>
      <c r="Q31" s="520"/>
      <c r="R31" s="520"/>
      <c r="S31" s="520"/>
      <c r="T31" s="520"/>
      <c r="U31" s="520"/>
      <c r="V31" s="520"/>
    </row>
    <row r="32" spans="2:22" x14ac:dyDescent="0.3">
      <c r="B32" s="534"/>
      <c r="C32" s="517"/>
      <c r="D32" s="517"/>
      <c r="E32" s="521"/>
      <c r="F32" s="408"/>
      <c r="G32" s="423" t="s">
        <v>119</v>
      </c>
      <c r="H32" s="520" t="s">
        <v>120</v>
      </c>
      <c r="I32" s="520"/>
      <c r="J32" s="520"/>
      <c r="K32" s="520"/>
      <c r="L32" s="520"/>
      <c r="M32" s="520"/>
      <c r="N32" s="520"/>
      <c r="O32" s="520"/>
      <c r="P32" s="520"/>
      <c r="Q32" s="520"/>
      <c r="R32" s="520"/>
      <c r="S32" s="520"/>
      <c r="T32" s="520"/>
      <c r="U32" s="520"/>
      <c r="V32" s="520"/>
    </row>
    <row r="33" spans="2:22" x14ac:dyDescent="0.3">
      <c r="B33" s="534"/>
      <c r="C33" s="517"/>
      <c r="D33" s="517"/>
      <c r="E33" s="521"/>
      <c r="F33" s="408"/>
      <c r="G33" s="423" t="s">
        <v>121</v>
      </c>
      <c r="H33" s="520" t="s">
        <v>122</v>
      </c>
      <c r="I33" s="520"/>
      <c r="J33" s="520"/>
      <c r="K33" s="520"/>
      <c r="L33" s="520"/>
      <c r="M33" s="520"/>
      <c r="N33" s="520"/>
      <c r="O33" s="520"/>
      <c r="P33" s="520"/>
      <c r="Q33" s="520"/>
      <c r="R33" s="520"/>
      <c r="S33" s="520"/>
      <c r="T33" s="520"/>
      <c r="U33" s="520"/>
      <c r="V33" s="520"/>
    </row>
    <row r="34" spans="2:22" x14ac:dyDescent="0.3">
      <c r="B34" s="534"/>
      <c r="C34" s="517"/>
      <c r="D34" s="517" t="s">
        <v>123</v>
      </c>
      <c r="E34" s="521" t="s">
        <v>124</v>
      </c>
      <c r="F34" s="408"/>
      <c r="G34" s="423" t="s">
        <v>125</v>
      </c>
      <c r="H34" s="520" t="s">
        <v>126</v>
      </c>
      <c r="I34" s="520"/>
      <c r="J34" s="520"/>
      <c r="K34" s="520"/>
      <c r="L34" s="520"/>
      <c r="M34" s="520"/>
      <c r="N34" s="520"/>
      <c r="O34" s="520"/>
      <c r="P34" s="520"/>
      <c r="Q34" s="520"/>
      <c r="R34" s="520"/>
      <c r="S34" s="520"/>
      <c r="T34" s="520"/>
      <c r="U34" s="520"/>
      <c r="V34" s="520"/>
    </row>
    <row r="35" spans="2:22" x14ac:dyDescent="0.3">
      <c r="B35" s="534"/>
      <c r="C35" s="517"/>
      <c r="D35" s="517"/>
      <c r="E35" s="521"/>
      <c r="F35" s="408"/>
      <c r="G35" s="423" t="s">
        <v>127</v>
      </c>
      <c r="H35" s="520" t="s">
        <v>128</v>
      </c>
      <c r="I35" s="520"/>
      <c r="J35" s="520"/>
      <c r="K35" s="520"/>
      <c r="L35" s="520"/>
      <c r="M35" s="520"/>
      <c r="N35" s="520"/>
      <c r="O35" s="520"/>
      <c r="P35" s="520"/>
      <c r="Q35" s="520"/>
      <c r="R35" s="520"/>
      <c r="S35" s="520"/>
      <c r="T35" s="520"/>
      <c r="U35" s="520"/>
      <c r="V35" s="520"/>
    </row>
    <row r="36" spans="2:22" x14ac:dyDescent="0.3">
      <c r="B36" s="534"/>
      <c r="C36" s="517"/>
      <c r="D36" s="517"/>
      <c r="E36" s="521"/>
      <c r="F36" s="408"/>
      <c r="G36" s="423" t="s">
        <v>129</v>
      </c>
      <c r="H36" s="520" t="s">
        <v>130</v>
      </c>
      <c r="I36" s="520"/>
      <c r="J36" s="520"/>
      <c r="K36" s="520"/>
      <c r="L36" s="520"/>
      <c r="M36" s="520"/>
      <c r="N36" s="520"/>
      <c r="O36" s="520"/>
      <c r="P36" s="520"/>
      <c r="Q36" s="520"/>
      <c r="R36" s="520"/>
      <c r="S36" s="520"/>
      <c r="T36" s="520"/>
      <c r="U36" s="520"/>
      <c r="V36" s="520"/>
    </row>
    <row r="37" spans="2:22" x14ac:dyDescent="0.3">
      <c r="B37" s="534"/>
      <c r="C37" s="517"/>
      <c r="D37" s="517"/>
      <c r="E37" s="521"/>
      <c r="F37" s="408"/>
      <c r="G37" s="423" t="s">
        <v>131</v>
      </c>
      <c r="H37" s="512" t="s">
        <v>132</v>
      </c>
      <c r="I37" s="512"/>
      <c r="J37" s="512"/>
      <c r="K37" s="512"/>
      <c r="L37" s="512"/>
      <c r="M37" s="512"/>
      <c r="N37" s="512"/>
      <c r="O37" s="512"/>
      <c r="P37" s="512"/>
      <c r="Q37" s="512"/>
      <c r="R37" s="512"/>
      <c r="S37" s="512"/>
      <c r="T37" s="512"/>
      <c r="U37" s="512"/>
      <c r="V37" s="512"/>
    </row>
    <row r="38" spans="2:22" x14ac:dyDescent="0.3">
      <c r="B38" s="516">
        <v>3</v>
      </c>
      <c r="C38" s="517" t="s">
        <v>135</v>
      </c>
      <c r="D38" s="517" t="s">
        <v>133</v>
      </c>
      <c r="E38" s="521" t="s">
        <v>136</v>
      </c>
      <c r="F38" s="408"/>
      <c r="G38" s="423" t="s">
        <v>134</v>
      </c>
      <c r="H38" s="520" t="s">
        <v>137</v>
      </c>
      <c r="I38" s="520"/>
      <c r="J38" s="520"/>
      <c r="K38" s="520"/>
      <c r="L38" s="520"/>
      <c r="M38" s="520"/>
      <c r="N38" s="520"/>
      <c r="O38" s="520"/>
      <c r="P38" s="520"/>
      <c r="Q38" s="520"/>
      <c r="R38" s="520"/>
      <c r="S38" s="520"/>
      <c r="T38" s="520"/>
      <c r="U38" s="520"/>
      <c r="V38" s="520"/>
    </row>
    <row r="39" spans="2:22" x14ac:dyDescent="0.3">
      <c r="B39" s="516"/>
      <c r="C39" s="517"/>
      <c r="D39" s="517"/>
      <c r="E39" s="521"/>
      <c r="F39" s="408"/>
      <c r="G39" s="423" t="s">
        <v>138</v>
      </c>
      <c r="H39" s="520" t="s">
        <v>126</v>
      </c>
      <c r="I39" s="520"/>
      <c r="J39" s="520"/>
      <c r="K39" s="520"/>
      <c r="L39" s="520"/>
      <c r="M39" s="520"/>
      <c r="N39" s="520"/>
      <c r="O39" s="520"/>
      <c r="P39" s="520"/>
      <c r="Q39" s="520"/>
      <c r="R39" s="520"/>
      <c r="S39" s="520"/>
      <c r="T39" s="520"/>
      <c r="U39" s="520"/>
      <c r="V39" s="520"/>
    </row>
    <row r="40" spans="2:22" x14ac:dyDescent="0.3">
      <c r="B40" s="516"/>
      <c r="C40" s="517"/>
      <c r="D40" s="517"/>
      <c r="E40" s="521"/>
      <c r="F40" s="408"/>
      <c r="G40" s="423" t="s">
        <v>139</v>
      </c>
      <c r="H40" s="520" t="s">
        <v>128</v>
      </c>
      <c r="I40" s="520"/>
      <c r="J40" s="520"/>
      <c r="K40" s="520"/>
      <c r="L40" s="520"/>
      <c r="M40" s="520"/>
      <c r="N40" s="520"/>
      <c r="O40" s="520"/>
      <c r="P40" s="520"/>
      <c r="Q40" s="520"/>
      <c r="R40" s="520"/>
      <c r="S40" s="520"/>
      <c r="T40" s="520"/>
      <c r="U40" s="520"/>
      <c r="V40" s="520"/>
    </row>
    <row r="41" spans="2:22" x14ac:dyDescent="0.3">
      <c r="B41" s="516"/>
      <c r="C41" s="517"/>
      <c r="D41" s="517"/>
      <c r="E41" s="521"/>
      <c r="F41" s="408"/>
      <c r="G41" s="423" t="s">
        <v>140</v>
      </c>
      <c r="H41" s="512" t="s">
        <v>141</v>
      </c>
      <c r="I41" s="512"/>
      <c r="J41" s="512"/>
      <c r="K41" s="512"/>
      <c r="L41" s="512"/>
      <c r="M41" s="512"/>
      <c r="N41" s="512"/>
      <c r="O41" s="512"/>
      <c r="P41" s="512"/>
      <c r="Q41" s="512"/>
      <c r="R41" s="512"/>
      <c r="S41" s="512"/>
      <c r="T41" s="512"/>
      <c r="U41" s="512"/>
      <c r="V41" s="512"/>
    </row>
    <row r="42" spans="2:22" ht="27.6" x14ac:dyDescent="0.3">
      <c r="B42" s="516"/>
      <c r="C42" s="517"/>
      <c r="D42" s="409" t="s">
        <v>143</v>
      </c>
      <c r="E42" s="410" t="s">
        <v>144</v>
      </c>
      <c r="F42" s="408"/>
      <c r="G42" s="423" t="s">
        <v>145</v>
      </c>
      <c r="H42" s="520" t="s">
        <v>142</v>
      </c>
      <c r="I42" s="520"/>
      <c r="J42" s="520"/>
      <c r="K42" s="520"/>
      <c r="L42" s="520"/>
      <c r="M42" s="520"/>
      <c r="N42" s="520"/>
      <c r="O42" s="520"/>
      <c r="P42" s="520"/>
      <c r="Q42" s="520"/>
      <c r="R42" s="520"/>
      <c r="S42" s="520"/>
      <c r="T42" s="520"/>
      <c r="U42" s="520"/>
      <c r="V42" s="520"/>
    </row>
    <row r="43" spans="2:22" x14ac:dyDescent="0.3">
      <c r="B43" s="516">
        <v>4</v>
      </c>
      <c r="C43" s="517" t="s">
        <v>147</v>
      </c>
      <c r="D43" s="518" t="s">
        <v>146</v>
      </c>
      <c r="E43" s="529" t="s">
        <v>148</v>
      </c>
      <c r="F43" s="408"/>
      <c r="G43" s="423" t="s">
        <v>149</v>
      </c>
      <c r="H43" s="520" t="s">
        <v>150</v>
      </c>
      <c r="I43" s="520"/>
      <c r="J43" s="520"/>
      <c r="K43" s="520"/>
      <c r="L43" s="520"/>
      <c r="M43" s="520"/>
      <c r="N43" s="520"/>
      <c r="O43" s="520"/>
      <c r="P43" s="520"/>
      <c r="Q43" s="520"/>
      <c r="R43" s="520"/>
      <c r="S43" s="520"/>
      <c r="T43" s="520"/>
      <c r="U43" s="520"/>
      <c r="V43" s="520"/>
    </row>
    <row r="44" spans="2:22" x14ac:dyDescent="0.3">
      <c r="B44" s="516"/>
      <c r="C44" s="517"/>
      <c r="D44" s="519"/>
      <c r="E44" s="530"/>
      <c r="F44" s="408"/>
      <c r="G44" s="423" t="s">
        <v>151</v>
      </c>
      <c r="H44" s="520" t="s">
        <v>315</v>
      </c>
      <c r="I44" s="520"/>
      <c r="J44" s="520"/>
      <c r="K44" s="520"/>
      <c r="L44" s="520"/>
      <c r="M44" s="520"/>
      <c r="N44" s="520"/>
      <c r="O44" s="520"/>
      <c r="P44" s="520"/>
      <c r="Q44" s="520"/>
      <c r="R44" s="520"/>
      <c r="S44" s="520"/>
      <c r="T44" s="520"/>
      <c r="U44" s="520"/>
      <c r="V44" s="520"/>
    </row>
    <row r="45" spans="2:22" x14ac:dyDescent="0.3">
      <c r="B45" s="516"/>
      <c r="C45" s="517"/>
      <c r="D45" s="519"/>
      <c r="E45" s="530"/>
      <c r="F45" s="408"/>
      <c r="G45" s="423" t="s">
        <v>153</v>
      </c>
      <c r="H45" s="520" t="s">
        <v>154</v>
      </c>
      <c r="I45" s="520"/>
      <c r="J45" s="520"/>
      <c r="K45" s="520"/>
      <c r="L45" s="520"/>
      <c r="M45" s="520"/>
      <c r="N45" s="520"/>
      <c r="O45" s="520"/>
      <c r="P45" s="520"/>
      <c r="Q45" s="520"/>
      <c r="R45" s="520"/>
      <c r="S45" s="520"/>
      <c r="T45" s="520"/>
      <c r="U45" s="520"/>
      <c r="V45" s="520"/>
    </row>
    <row r="46" spans="2:22" x14ac:dyDescent="0.3">
      <c r="B46" s="516"/>
      <c r="C46" s="517"/>
      <c r="D46" s="519"/>
      <c r="E46" s="530"/>
      <c r="F46" s="408"/>
      <c r="G46" s="423" t="s">
        <v>155</v>
      </c>
      <c r="H46" s="512" t="s">
        <v>156</v>
      </c>
      <c r="I46" s="512"/>
      <c r="J46" s="512"/>
      <c r="K46" s="512"/>
      <c r="L46" s="512"/>
      <c r="M46" s="512"/>
      <c r="N46" s="512"/>
      <c r="O46" s="512"/>
      <c r="P46" s="512"/>
      <c r="Q46" s="512"/>
      <c r="R46" s="512"/>
      <c r="S46" s="512"/>
      <c r="T46" s="512"/>
      <c r="U46" s="512"/>
      <c r="V46" s="512"/>
    </row>
    <row r="47" spans="2:22" ht="16.2" customHeight="1" x14ac:dyDescent="0.3">
      <c r="B47" s="516"/>
      <c r="C47" s="517"/>
      <c r="D47" s="409" t="s">
        <v>157</v>
      </c>
      <c r="E47" s="410" t="s">
        <v>158</v>
      </c>
      <c r="F47" s="408"/>
      <c r="G47" s="423" t="s">
        <v>159</v>
      </c>
      <c r="H47" s="531" t="s">
        <v>160</v>
      </c>
      <c r="I47" s="532"/>
      <c r="J47" s="532"/>
      <c r="K47" s="532"/>
      <c r="L47" s="532"/>
      <c r="M47" s="532"/>
      <c r="N47" s="532"/>
      <c r="O47" s="532"/>
      <c r="P47" s="532"/>
      <c r="Q47" s="532"/>
      <c r="R47" s="532"/>
      <c r="S47" s="532"/>
      <c r="T47" s="532"/>
      <c r="U47" s="532"/>
      <c r="V47" s="533"/>
    </row>
    <row r="48" spans="2:22" x14ac:dyDescent="0.3">
      <c r="B48" s="516"/>
      <c r="C48" s="517"/>
      <c r="D48" s="517" t="s">
        <v>161</v>
      </c>
      <c r="E48" s="521" t="s">
        <v>162</v>
      </c>
      <c r="F48" s="408"/>
      <c r="G48" s="423" t="s">
        <v>163</v>
      </c>
      <c r="H48" s="520" t="s">
        <v>164</v>
      </c>
      <c r="I48" s="520"/>
      <c r="J48" s="520"/>
      <c r="K48" s="520"/>
      <c r="L48" s="520"/>
      <c r="M48" s="520"/>
      <c r="N48" s="520"/>
      <c r="O48" s="520"/>
      <c r="P48" s="520"/>
      <c r="Q48" s="520"/>
      <c r="R48" s="520"/>
      <c r="S48" s="520"/>
      <c r="T48" s="520"/>
      <c r="U48" s="520"/>
      <c r="V48" s="520"/>
    </row>
    <row r="49" spans="2:22" x14ac:dyDescent="0.3">
      <c r="B49" s="516"/>
      <c r="C49" s="517"/>
      <c r="D49" s="517"/>
      <c r="E49" s="521"/>
      <c r="F49" s="408"/>
      <c r="G49" s="423" t="s">
        <v>165</v>
      </c>
      <c r="H49" s="512" t="s">
        <v>166</v>
      </c>
      <c r="I49" s="512"/>
      <c r="J49" s="512"/>
      <c r="K49" s="512"/>
      <c r="L49" s="512"/>
      <c r="M49" s="512"/>
      <c r="N49" s="512"/>
      <c r="O49" s="512"/>
      <c r="P49" s="512"/>
      <c r="Q49" s="512"/>
      <c r="R49" s="512"/>
      <c r="S49" s="512"/>
      <c r="T49" s="512"/>
      <c r="U49" s="512"/>
      <c r="V49" s="512"/>
    </row>
    <row r="50" spans="2:22" x14ac:dyDescent="0.3">
      <c r="B50" s="516">
        <v>5</v>
      </c>
      <c r="C50" s="517" t="s">
        <v>330</v>
      </c>
      <c r="D50" s="517" t="s">
        <v>167</v>
      </c>
      <c r="E50" s="521" t="s">
        <v>169</v>
      </c>
      <c r="F50" s="408"/>
      <c r="G50" s="423" t="s">
        <v>168</v>
      </c>
      <c r="H50" s="520" t="s">
        <v>170</v>
      </c>
      <c r="I50" s="520"/>
      <c r="J50" s="520"/>
      <c r="K50" s="520"/>
      <c r="L50" s="520"/>
      <c r="M50" s="520"/>
      <c r="N50" s="520"/>
      <c r="O50" s="520"/>
      <c r="P50" s="520"/>
      <c r="Q50" s="520"/>
      <c r="R50" s="520"/>
      <c r="S50" s="520"/>
      <c r="T50" s="520"/>
      <c r="U50" s="520"/>
      <c r="V50" s="520"/>
    </row>
    <row r="51" spans="2:22" x14ac:dyDescent="0.3">
      <c r="B51" s="516"/>
      <c r="C51" s="517"/>
      <c r="D51" s="517"/>
      <c r="E51" s="521"/>
      <c r="F51" s="408"/>
      <c r="G51" s="423" t="s">
        <v>171</v>
      </c>
      <c r="H51" s="528" t="s">
        <v>326</v>
      </c>
      <c r="I51" s="528"/>
      <c r="J51" s="528"/>
      <c r="K51" s="528"/>
      <c r="L51" s="528"/>
      <c r="M51" s="528"/>
      <c r="N51" s="528"/>
      <c r="O51" s="528"/>
      <c r="P51" s="528"/>
      <c r="Q51" s="528"/>
      <c r="R51" s="528"/>
      <c r="S51" s="528"/>
      <c r="T51" s="528"/>
      <c r="U51" s="528"/>
      <c r="V51" s="528"/>
    </row>
    <row r="52" spans="2:22" x14ac:dyDescent="0.3">
      <c r="B52" s="516"/>
      <c r="C52" s="517"/>
      <c r="D52" s="517"/>
      <c r="E52" s="521"/>
      <c r="F52" s="408"/>
      <c r="G52" s="423" t="s">
        <v>173</v>
      </c>
      <c r="H52" s="528" t="s">
        <v>174</v>
      </c>
      <c r="I52" s="528"/>
      <c r="J52" s="528"/>
      <c r="K52" s="528"/>
      <c r="L52" s="528"/>
      <c r="M52" s="528"/>
      <c r="N52" s="528"/>
      <c r="O52" s="528"/>
      <c r="P52" s="528"/>
      <c r="Q52" s="528"/>
      <c r="R52" s="528"/>
      <c r="S52" s="528"/>
      <c r="T52" s="528"/>
      <c r="U52" s="528"/>
      <c r="V52" s="528"/>
    </row>
    <row r="53" spans="2:22" x14ac:dyDescent="0.3">
      <c r="B53" s="516"/>
      <c r="C53" s="517"/>
      <c r="D53" s="517" t="s">
        <v>175</v>
      </c>
      <c r="E53" s="521" t="s">
        <v>176</v>
      </c>
      <c r="F53" s="408"/>
      <c r="G53" s="423" t="s">
        <v>177</v>
      </c>
      <c r="H53" s="520" t="s">
        <v>178</v>
      </c>
      <c r="I53" s="520"/>
      <c r="J53" s="520"/>
      <c r="K53" s="520"/>
      <c r="L53" s="520"/>
      <c r="M53" s="520"/>
      <c r="N53" s="520"/>
      <c r="O53" s="520"/>
      <c r="P53" s="520"/>
      <c r="Q53" s="520"/>
      <c r="R53" s="520"/>
      <c r="S53" s="520"/>
      <c r="T53" s="520"/>
      <c r="U53" s="520"/>
      <c r="V53" s="520"/>
    </row>
    <row r="54" spans="2:22" x14ac:dyDescent="0.3">
      <c r="B54" s="516"/>
      <c r="C54" s="517"/>
      <c r="D54" s="517"/>
      <c r="E54" s="521"/>
      <c r="F54" s="408"/>
      <c r="G54" s="423" t="s">
        <v>179</v>
      </c>
      <c r="H54" s="520" t="s">
        <v>316</v>
      </c>
      <c r="I54" s="520"/>
      <c r="J54" s="520"/>
      <c r="K54" s="520"/>
      <c r="L54" s="520"/>
      <c r="M54" s="520"/>
      <c r="N54" s="520"/>
      <c r="O54" s="520"/>
      <c r="P54" s="520"/>
      <c r="Q54" s="520"/>
      <c r="R54" s="520"/>
      <c r="S54" s="520"/>
      <c r="T54" s="520"/>
      <c r="U54" s="520"/>
      <c r="V54" s="520"/>
    </row>
    <row r="55" spans="2:22" x14ac:dyDescent="0.3">
      <c r="B55" s="516"/>
      <c r="C55" s="517"/>
      <c r="D55" s="517"/>
      <c r="E55" s="521"/>
      <c r="F55" s="408"/>
      <c r="G55" s="423" t="s">
        <v>181</v>
      </c>
      <c r="H55" s="520" t="s">
        <v>182</v>
      </c>
      <c r="I55" s="520"/>
      <c r="J55" s="520"/>
      <c r="K55" s="520"/>
      <c r="L55" s="520"/>
      <c r="M55" s="520"/>
      <c r="N55" s="520"/>
      <c r="O55" s="520"/>
      <c r="P55" s="520"/>
      <c r="Q55" s="520"/>
      <c r="R55" s="520"/>
      <c r="S55" s="520"/>
      <c r="T55" s="520"/>
      <c r="U55" s="520"/>
      <c r="V55" s="520"/>
    </row>
    <row r="56" spans="2:22" x14ac:dyDescent="0.3">
      <c r="B56" s="516"/>
      <c r="C56" s="517"/>
      <c r="D56" s="517"/>
      <c r="E56" s="521"/>
      <c r="F56" s="408"/>
      <c r="G56" s="423" t="s">
        <v>183</v>
      </c>
      <c r="H56" s="512" t="s">
        <v>184</v>
      </c>
      <c r="I56" s="512"/>
      <c r="J56" s="512"/>
      <c r="K56" s="512"/>
      <c r="L56" s="512"/>
      <c r="M56" s="512"/>
      <c r="N56" s="512"/>
      <c r="O56" s="512"/>
      <c r="P56" s="512"/>
      <c r="Q56" s="512"/>
      <c r="R56" s="512"/>
      <c r="S56" s="512"/>
      <c r="T56" s="512"/>
      <c r="U56" s="512"/>
      <c r="V56" s="512"/>
    </row>
    <row r="57" spans="2:22" x14ac:dyDescent="0.3">
      <c r="B57" s="516">
        <v>6</v>
      </c>
      <c r="C57" s="517" t="s">
        <v>186</v>
      </c>
      <c r="D57" s="518" t="s">
        <v>185</v>
      </c>
      <c r="E57" s="522" t="s">
        <v>187</v>
      </c>
      <c r="F57" s="408"/>
      <c r="G57" s="423" t="s">
        <v>189</v>
      </c>
      <c r="H57" s="520" t="s">
        <v>317</v>
      </c>
      <c r="I57" s="520"/>
      <c r="J57" s="520"/>
      <c r="K57" s="520"/>
      <c r="L57" s="520"/>
      <c r="M57" s="520"/>
      <c r="N57" s="520"/>
      <c r="O57" s="520"/>
      <c r="P57" s="520"/>
      <c r="Q57" s="520"/>
      <c r="R57" s="520"/>
      <c r="S57" s="520"/>
      <c r="T57" s="520"/>
      <c r="U57" s="520"/>
      <c r="V57" s="520"/>
    </row>
    <row r="58" spans="2:22" x14ac:dyDescent="0.3">
      <c r="B58" s="516"/>
      <c r="C58" s="517"/>
      <c r="D58" s="519"/>
      <c r="E58" s="523"/>
      <c r="F58" s="408"/>
      <c r="G58" s="423" t="s">
        <v>190</v>
      </c>
      <c r="H58" s="512" t="s">
        <v>318</v>
      </c>
      <c r="I58" s="512"/>
      <c r="J58" s="512"/>
      <c r="K58" s="512"/>
      <c r="L58" s="512"/>
      <c r="M58" s="512"/>
      <c r="N58" s="512"/>
      <c r="O58" s="512"/>
      <c r="P58" s="512"/>
      <c r="Q58" s="512"/>
      <c r="R58" s="512"/>
      <c r="S58" s="512"/>
      <c r="T58" s="512"/>
      <c r="U58" s="512"/>
      <c r="V58" s="512"/>
    </row>
    <row r="59" spans="2:22" x14ac:dyDescent="0.3">
      <c r="B59" s="516"/>
      <c r="C59" s="517"/>
      <c r="D59" s="519"/>
      <c r="E59" s="523"/>
      <c r="F59" s="408"/>
      <c r="G59" s="423" t="s">
        <v>192</v>
      </c>
      <c r="H59" s="520" t="s">
        <v>193</v>
      </c>
      <c r="I59" s="520"/>
      <c r="J59" s="520"/>
      <c r="K59" s="520"/>
      <c r="L59" s="520"/>
      <c r="M59" s="520"/>
      <c r="N59" s="520"/>
      <c r="O59" s="520"/>
      <c r="P59" s="520"/>
      <c r="Q59" s="520"/>
      <c r="R59" s="520"/>
      <c r="S59" s="520"/>
      <c r="T59" s="520"/>
      <c r="U59" s="520"/>
      <c r="V59" s="520"/>
    </row>
    <row r="60" spans="2:22" x14ac:dyDescent="0.3">
      <c r="B60" s="516"/>
      <c r="C60" s="517"/>
      <c r="D60" s="417"/>
      <c r="E60" s="524"/>
      <c r="F60" s="408"/>
      <c r="G60" s="424" t="s">
        <v>331</v>
      </c>
      <c r="H60" s="525" t="s">
        <v>333</v>
      </c>
      <c r="I60" s="526"/>
      <c r="J60" s="526"/>
      <c r="K60" s="526"/>
      <c r="L60" s="526"/>
      <c r="M60" s="526"/>
      <c r="N60" s="526"/>
      <c r="O60" s="526"/>
      <c r="P60" s="526"/>
      <c r="Q60" s="526"/>
      <c r="R60" s="526"/>
      <c r="S60" s="526"/>
      <c r="T60" s="526"/>
      <c r="U60" s="526"/>
      <c r="V60" s="527"/>
    </row>
    <row r="61" spans="2:22" x14ac:dyDescent="0.3">
      <c r="B61" s="516"/>
      <c r="C61" s="517"/>
      <c r="D61" s="517" t="s">
        <v>194</v>
      </c>
      <c r="E61" s="521" t="s">
        <v>319</v>
      </c>
      <c r="F61" s="408"/>
      <c r="G61" s="424" t="s">
        <v>195</v>
      </c>
      <c r="H61" s="520" t="s">
        <v>196</v>
      </c>
      <c r="I61" s="520"/>
      <c r="J61" s="520"/>
      <c r="K61" s="520"/>
      <c r="L61" s="520"/>
      <c r="M61" s="520"/>
      <c r="N61" s="520"/>
      <c r="O61" s="520"/>
      <c r="P61" s="520"/>
      <c r="Q61" s="520"/>
      <c r="R61" s="520"/>
      <c r="S61" s="520"/>
      <c r="T61" s="520"/>
      <c r="U61" s="520"/>
      <c r="V61" s="520"/>
    </row>
    <row r="62" spans="2:22" x14ac:dyDescent="0.3">
      <c r="B62" s="516"/>
      <c r="C62" s="517"/>
      <c r="D62" s="517"/>
      <c r="E62" s="521"/>
      <c r="F62" s="408"/>
      <c r="G62" s="424" t="s">
        <v>197</v>
      </c>
      <c r="H62" s="520" t="s">
        <v>198</v>
      </c>
      <c r="I62" s="520"/>
      <c r="J62" s="520"/>
      <c r="K62" s="520"/>
      <c r="L62" s="520"/>
      <c r="M62" s="520"/>
      <c r="N62" s="520"/>
      <c r="O62" s="520"/>
      <c r="P62" s="520"/>
      <c r="Q62" s="520"/>
      <c r="R62" s="520"/>
      <c r="S62" s="520"/>
      <c r="T62" s="520"/>
      <c r="U62" s="520"/>
      <c r="V62" s="520"/>
    </row>
    <row r="63" spans="2:22" x14ac:dyDescent="0.3">
      <c r="B63" s="516"/>
      <c r="C63" s="517"/>
      <c r="D63" s="517"/>
      <c r="E63" s="521"/>
      <c r="F63" s="408"/>
      <c r="G63" s="424" t="s">
        <v>199</v>
      </c>
      <c r="H63" s="512" t="s">
        <v>200</v>
      </c>
      <c r="I63" s="512"/>
      <c r="J63" s="512"/>
      <c r="K63" s="512"/>
      <c r="L63" s="512"/>
      <c r="M63" s="512"/>
      <c r="N63" s="512"/>
      <c r="O63" s="512"/>
      <c r="P63" s="512"/>
      <c r="Q63" s="512"/>
      <c r="R63" s="512"/>
      <c r="S63" s="512"/>
      <c r="T63" s="512"/>
      <c r="U63" s="512"/>
      <c r="V63" s="512"/>
    </row>
    <row r="64" spans="2:22" x14ac:dyDescent="0.3">
      <c r="B64" s="513" t="s">
        <v>320</v>
      </c>
      <c r="C64" s="513"/>
      <c r="D64" s="513"/>
      <c r="E64" s="513"/>
      <c r="F64" s="411"/>
      <c r="G64" s="425" t="s">
        <v>321</v>
      </c>
      <c r="H64" s="514"/>
      <c r="I64" s="514"/>
      <c r="J64" s="514"/>
      <c r="K64" s="514"/>
      <c r="L64" s="514"/>
      <c r="M64" s="514"/>
      <c r="N64" s="514"/>
      <c r="O64" s="514"/>
      <c r="P64" s="514"/>
      <c r="Q64" s="514"/>
      <c r="R64" s="514"/>
      <c r="S64" s="514"/>
      <c r="T64" s="514"/>
      <c r="U64" s="514"/>
      <c r="V64" s="514"/>
    </row>
    <row r="65" spans="2:22" x14ac:dyDescent="0.3">
      <c r="B65" s="513"/>
      <c r="C65" s="513"/>
      <c r="D65" s="513"/>
      <c r="E65" s="513"/>
      <c r="F65" s="411"/>
      <c r="G65" s="425" t="s">
        <v>322</v>
      </c>
      <c r="H65" s="514"/>
      <c r="I65" s="514"/>
      <c r="J65" s="514"/>
      <c r="K65" s="514"/>
      <c r="L65" s="514"/>
      <c r="M65" s="514"/>
      <c r="N65" s="514"/>
      <c r="O65" s="514"/>
      <c r="P65" s="514"/>
      <c r="Q65" s="514"/>
      <c r="R65" s="514"/>
      <c r="S65" s="514"/>
      <c r="T65" s="514"/>
      <c r="U65" s="514"/>
      <c r="V65" s="514"/>
    </row>
    <row r="66" spans="2:22" x14ac:dyDescent="0.3">
      <c r="B66" s="513"/>
      <c r="C66" s="513"/>
      <c r="D66" s="513"/>
      <c r="E66" s="513"/>
      <c r="F66" s="411"/>
      <c r="G66" s="425" t="s">
        <v>323</v>
      </c>
      <c r="H66" s="515"/>
      <c r="I66" s="515"/>
      <c r="J66" s="515"/>
      <c r="K66" s="515"/>
      <c r="L66" s="515"/>
      <c r="M66" s="515"/>
      <c r="N66" s="515"/>
      <c r="O66" s="515"/>
      <c r="P66" s="515"/>
      <c r="Q66" s="515"/>
      <c r="R66" s="515"/>
      <c r="S66" s="515"/>
      <c r="T66" s="515"/>
      <c r="U66" s="515"/>
      <c r="V66" s="515"/>
    </row>
    <row r="71" spans="2:22" hidden="1" x14ac:dyDescent="0.3">
      <c r="D71" t="s">
        <v>324</v>
      </c>
    </row>
    <row r="72" spans="2:22" hidden="1" x14ac:dyDescent="0.3">
      <c r="D72" t="s">
        <v>325</v>
      </c>
    </row>
  </sheetData>
  <autoFilter ref="B17:V66" xr:uid="{DD047156-9B6D-471F-8E0F-0B2251555181}">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mergeCells count="91">
    <mergeCell ref="C3:Q12"/>
    <mergeCell ref="C17:C18"/>
    <mergeCell ref="E17:E18"/>
    <mergeCell ref="F17:F18"/>
    <mergeCell ref="G17:G18"/>
    <mergeCell ref="H17:V18"/>
    <mergeCell ref="B19:B30"/>
    <mergeCell ref="C19:C30"/>
    <mergeCell ref="D19:D21"/>
    <mergeCell ref="E19:E21"/>
    <mergeCell ref="H19:V19"/>
    <mergeCell ref="H20:V20"/>
    <mergeCell ref="H21:V21"/>
    <mergeCell ref="D22:D26"/>
    <mergeCell ref="E22:E26"/>
    <mergeCell ref="H22:V22"/>
    <mergeCell ref="H33:V33"/>
    <mergeCell ref="D34:D37"/>
    <mergeCell ref="E34:E37"/>
    <mergeCell ref="H34:V34"/>
    <mergeCell ref="H23:V23"/>
    <mergeCell ref="H24:V24"/>
    <mergeCell ref="H25:V25"/>
    <mergeCell ref="H26:V26"/>
    <mergeCell ref="D27:D30"/>
    <mergeCell ref="E27:E30"/>
    <mergeCell ref="H27:V27"/>
    <mergeCell ref="H28:V28"/>
    <mergeCell ref="H29:V29"/>
    <mergeCell ref="H30:V30"/>
    <mergeCell ref="H35:V35"/>
    <mergeCell ref="H36:V36"/>
    <mergeCell ref="H37:V37"/>
    <mergeCell ref="B38:B42"/>
    <mergeCell ref="C38:C42"/>
    <mergeCell ref="D38:D41"/>
    <mergeCell ref="E38:E41"/>
    <mergeCell ref="H38:V38"/>
    <mergeCell ref="H39:V39"/>
    <mergeCell ref="H40:V40"/>
    <mergeCell ref="B31:B37"/>
    <mergeCell ref="C31:C37"/>
    <mergeCell ref="D31:D33"/>
    <mergeCell ref="E31:E33"/>
    <mergeCell ref="H31:V31"/>
    <mergeCell ref="H32:V32"/>
    <mergeCell ref="H41:V41"/>
    <mergeCell ref="H42:V42"/>
    <mergeCell ref="B43:B49"/>
    <mergeCell ref="C43:C49"/>
    <mergeCell ref="D43:D46"/>
    <mergeCell ref="E43:E46"/>
    <mergeCell ref="H43:V43"/>
    <mergeCell ref="H44:V44"/>
    <mergeCell ref="H45:V45"/>
    <mergeCell ref="H46:V46"/>
    <mergeCell ref="H47:V47"/>
    <mergeCell ref="D48:D49"/>
    <mergeCell ref="E48:E49"/>
    <mergeCell ref="H48:V48"/>
    <mergeCell ref="H49:V49"/>
    <mergeCell ref="H62:V62"/>
    <mergeCell ref="B50:B56"/>
    <mergeCell ref="C50:C56"/>
    <mergeCell ref="D50:D52"/>
    <mergeCell ref="E50:E52"/>
    <mergeCell ref="H50:V50"/>
    <mergeCell ref="H51:V51"/>
    <mergeCell ref="H52:V52"/>
    <mergeCell ref="D53:D56"/>
    <mergeCell ref="E53:E56"/>
    <mergeCell ref="H53:V53"/>
    <mergeCell ref="H54:V54"/>
    <mergeCell ref="H55:V55"/>
    <mergeCell ref="H56:V56"/>
    <mergeCell ref="H63:V63"/>
    <mergeCell ref="B64:E66"/>
    <mergeCell ref="H64:V64"/>
    <mergeCell ref="H65:V65"/>
    <mergeCell ref="H66:V66"/>
    <mergeCell ref="B57:B63"/>
    <mergeCell ref="C57:C63"/>
    <mergeCell ref="D57:D59"/>
    <mergeCell ref="H57:V57"/>
    <mergeCell ref="H58:V58"/>
    <mergeCell ref="H59:V59"/>
    <mergeCell ref="D61:D63"/>
    <mergeCell ref="E61:E63"/>
    <mergeCell ref="E57:E60"/>
    <mergeCell ref="H60:V60"/>
    <mergeCell ref="H61:V61"/>
  </mergeCells>
  <conditionalFormatting sqref="F19:F66">
    <cfRule type="containsText" dxfId="1" priority="1" operator="containsText" text="NON">
      <formula>NOT(ISERROR(SEARCH("NON",F19)))</formula>
    </cfRule>
    <cfRule type="containsText" dxfId="0" priority="2" operator="containsText" text="OUI">
      <formula>NOT(ISERROR(SEARCH("OUI",F19)))</formula>
    </cfRule>
  </conditionalFormatting>
  <dataValidations count="1">
    <dataValidation type="list" allowBlank="1" showInputMessage="1" showErrorMessage="1" sqref="F19:F66" xr:uid="{9E9DB247-6342-40D9-8AC6-FDFC7073717A}">
      <formula1>$D$71:$D$72</formula1>
    </dataValidation>
  </dataValidations>
  <hyperlinks>
    <hyperlink ref="G19" location="'FA 1.1.A'!Impression_des_titres" display="1.1.A" xr:uid="{6AD9A5F8-5901-41DA-A173-0534FCBFC204}"/>
    <hyperlink ref="G20" location="'FA 1.1.B'!Impression_des_titres" display="1.1.B" xr:uid="{D2C00BF1-C823-42AA-92CC-5BB943D8F7D4}"/>
    <hyperlink ref="G21" location="'FA 1.1.C'!Impression_des_titres" display="1.1.C" xr:uid="{184D8FE3-4991-4EF0-AD51-EE8925523F8D}"/>
    <hyperlink ref="G22" location="'FA 1.2.A'!Impression_des_titres" display="1.2.A" xr:uid="{EA5006D7-48D3-4519-8A54-564AE663DD43}"/>
    <hyperlink ref="G23" location="'FA 1.2.B'!Impression_des_titres" display="1.2.B" xr:uid="{055C6CDD-C0ED-49B7-A59E-4A369FB95742}"/>
    <hyperlink ref="G24" location="'FA 1.2.C'!Impression_des_titres" display="1.2.C" xr:uid="{58F2BB32-D3A3-457C-A6E2-2D989F05FEAE}"/>
    <hyperlink ref="G25" location="'FA 1.2.D'!Impression_des_titres" display="1.2.D" xr:uid="{4AE5CCC4-5813-4FE7-B278-E9B5329FD332}"/>
    <hyperlink ref="G26" location="'FA 1.2.E'!Impression_des_titres" display="1.2.E" xr:uid="{596A7165-219F-4191-A157-83A31A7AE67E}"/>
    <hyperlink ref="G27" location="'FA 1.3.A'!Impression_des_titres" display="1.3.A" xr:uid="{49F1E274-3A93-44A0-B5E8-CBB94DC78E9C}"/>
    <hyperlink ref="G28" location="'FA 1.3.B'!Impression_des_titres" display="1.3.B" xr:uid="{BAE1F361-F51F-4E3F-A641-166BC3528216}"/>
    <hyperlink ref="G29" location="'FA 1.3.C'!Impression_des_titres" display="1.3.C" xr:uid="{65C7B08F-BFF6-42FD-8A30-4DEDF6736E93}"/>
    <hyperlink ref="G30" location="'FA 1.3.D'!Impression_des_titres" display="1.3.D" xr:uid="{1E9D1B14-FF78-48D0-BF99-4C2E2930763E}"/>
    <hyperlink ref="G31" location="'FA 2.1.A'!Impression_des_titres" display="2.1.A" xr:uid="{1581D422-0271-4F68-B5B5-A03DAB59135D}"/>
    <hyperlink ref="G32" location="'FA 2.1.B'!Impression_des_titres" display="2.1.B" xr:uid="{5BFA5CDA-7967-4EAD-AE16-CB3342DA4160}"/>
    <hyperlink ref="G33" location="'FA 2.1.C'!Impression_des_titres" display="2.1.C" xr:uid="{94BE4569-2A34-42EA-A180-AADD8498A96C}"/>
    <hyperlink ref="G34" location="'FA 2.2.A'!Impression_des_titres" display="2.2.A" xr:uid="{A8CBF02C-D832-4296-B523-177658DBC319}"/>
    <hyperlink ref="G35" location="'FA 2.2.B'!Impression_des_titres" display="2.2.B" xr:uid="{94B1FDCC-22B1-4F4B-9968-D40AA23E747A}"/>
    <hyperlink ref="G36" location="'FA 2.2.C'!Impression_des_titres" display="2.2.C" xr:uid="{89C63E56-F7A1-4C25-B10C-40D50C7C7DF5}"/>
    <hyperlink ref="G37" location="'FA 2.2.D'!Impression_des_titres" display="2.2.D" xr:uid="{1678AA49-0738-4CC5-B0C1-E08FE43DDDA4}"/>
    <hyperlink ref="G38" location="'FA 3.1.A'!Impression_des_titres" display="3.1.A" xr:uid="{27BCBB20-D500-46B3-B155-947CEF0899BB}"/>
    <hyperlink ref="G39" location="'FA 3.1.B'!Impression_des_titres" display="3.1.B" xr:uid="{B4F3D46D-5917-455F-9349-16788D710D6A}"/>
    <hyperlink ref="G40" location="'FA 3.1.C'!Impression_des_titres" display="3.1.C" xr:uid="{970BD191-7C9F-4EB7-8C1B-513A3F597550}"/>
    <hyperlink ref="G41" location="'FA 3.1.D'!Impression_des_titres" display="3.1.D" xr:uid="{1F9C3080-2558-4B11-AABB-FDBC493957A6}"/>
    <hyperlink ref="G42" location="'FA 3.2.A'!Impression_des_titres" display="3.2.A" xr:uid="{A77B424D-D2EC-4B26-B6C9-BF78D3D1DAFE}"/>
    <hyperlink ref="G43" location="'FA 4.1.A'!Impression_des_titres" display="4.1.A" xr:uid="{E9EA6844-2870-4B86-9031-317AA23C7D1B}"/>
    <hyperlink ref="G44" location="'FA 4.1.B'!Impression_des_titres" display="4.1.B" xr:uid="{494FC919-FD5D-43CE-A814-8FF0D709AA26}"/>
    <hyperlink ref="G45" location="'FA 4.1.C'!Impression_des_titres" display="4.1.C" xr:uid="{3FB6415C-E79C-469E-AFB5-B0ADDCD8722D}"/>
    <hyperlink ref="G46" location="'FA 4.1.D'!Impression_des_titres" display="4.1.D" xr:uid="{40E52DBF-5493-49F6-B6C2-F1C683D9E1ED}"/>
    <hyperlink ref="G47" location="'FA 4.2.A'!Impression_des_titres" display="4.2.A" xr:uid="{FC1E9819-913A-44F7-BE80-B8BA81A46AF0}"/>
    <hyperlink ref="G48" location="'FA 4.3.A'!Impression_des_titres" display="4.3.A" xr:uid="{4BAD31D9-12B7-4866-8FAC-E5619E44D87D}"/>
    <hyperlink ref="G49" location="'FA 4.3.B'!Impression_des_titres" display="4.3.B" xr:uid="{EE8138C9-D4DE-4A72-97BD-763A00D37BDA}"/>
    <hyperlink ref="G50" location="'FA 5.1.A'!Impression_des_titres" display="5.1.A" xr:uid="{9224D6D1-2E79-432E-856A-92F6A019D286}"/>
    <hyperlink ref="G51" location="'FA 5.1.B'!Impression_des_titres" display="5.1.B" xr:uid="{7DF6183E-1E66-494B-8DEC-15AF127B50F6}"/>
    <hyperlink ref="G52" location="'FA 5.1.C'!Impression_des_titres" display="5.1.C" xr:uid="{4AC51F8B-58CD-4FBD-8B51-053443D3D08B}"/>
    <hyperlink ref="G53" location="'FA 5.2.A'!Impression_des_titres" display="5.2.A" xr:uid="{59B5C65E-5C3F-43BF-8CD8-71506B39B883}"/>
    <hyperlink ref="G54" location="'FA 5.2.B'!Impression_des_titres" display="5.2.B" xr:uid="{7B65C734-6B55-4C77-91DE-6272B0E6C8A2}"/>
    <hyperlink ref="G55" location="'FA 5.2.C'!Impression_des_titres" display="5.2.C" xr:uid="{E7E3173D-EF95-442B-9A0B-91454AFB6B3E}"/>
    <hyperlink ref="G56" location="'FA 5.2.D'!Impression_des_titres" display="5.2.D" xr:uid="{9EA9C4CA-15D2-4A58-9F45-344E47BD2C4D}"/>
    <hyperlink ref="G57" location="'FA 6.1.A'!Impression_des_titres" display="6.1.A" xr:uid="{EC9FF7AE-0BAE-4BCA-99D4-95E5BC0FDD55}"/>
    <hyperlink ref="G58" location="'FA 6.1.B'!Impression_des_titres" display="6.1.B" xr:uid="{B09C00B6-9BBD-4EC6-BC5A-4E87CB8DBD82}"/>
    <hyperlink ref="G59" location="'FA 6.1.C'!Impression_des_titres" display="6.1.C" xr:uid="{516A7B38-91B6-4945-9AD0-55CAA8A99389}"/>
    <hyperlink ref="G61" location="'FA 6.2.A'!Impression_des_titres" display="6.2.A" xr:uid="{23B2EEE8-9470-4658-B985-18AB4B108F8C}"/>
    <hyperlink ref="G62" location="'FA 6.2.B'!Zone_d_impression" display="6.2.B" xr:uid="{0BD6085E-981F-473D-8C64-6DE909D4A22E}"/>
    <hyperlink ref="G63" location="'FA 6.2.C'!Zone_d_impression" display="6.2.C" xr:uid="{781DECDB-7B97-4EBC-AFBD-4FC45F07DA6F}"/>
    <hyperlink ref="G64" location="'FA supp 1'!Zone_d_impression" display="Sup 1" xr:uid="{7A9446DC-B4A8-4806-B80C-6D4DA2C76828}"/>
    <hyperlink ref="G65" location="'FA supp 2'!Zone_d_impression" display="Sup 2" xr:uid="{6E2A2172-E77F-4DC3-A8E3-E27447399076}"/>
    <hyperlink ref="G66" location="'FA supp 3'!Zone_d_impression" display="Sup 3" xr:uid="{F75EF724-763D-4CCF-B93B-510CBDED9059}"/>
    <hyperlink ref="G60" location="'FA 6.1.D'!Zone_d_impression" display="6.1.D" xr:uid="{E016ACC5-621C-41EC-829C-89A3FDCA141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6C145-A00E-4613-B762-900B5320C0B8}">
  <sheetPr>
    <tabColor rgb="FF002060"/>
  </sheetPr>
  <dimension ref="B1:P53"/>
  <sheetViews>
    <sheetView showGridLines="0" zoomScale="70" zoomScaleNormal="70" workbookViewId="0">
      <selection activeCell="I6" sqref="I6"/>
    </sheetView>
  </sheetViews>
  <sheetFormatPr baseColWidth="10" defaultRowHeight="14.4" x14ac:dyDescent="0.3"/>
  <cols>
    <col min="1" max="1" width="4" customWidth="1"/>
    <col min="3" max="3" width="7.6640625" customWidth="1"/>
    <col min="4" max="4" width="28.21875" customWidth="1"/>
    <col min="5" max="5" width="6.33203125" bestFit="1" customWidth="1"/>
    <col min="6" max="6" width="35.77734375" customWidth="1"/>
    <col min="7" max="7" width="6.33203125" bestFit="1" customWidth="1"/>
    <col min="8" max="8" width="63.77734375" customWidth="1"/>
    <col min="11" max="11" width="12.5546875" customWidth="1"/>
  </cols>
  <sheetData>
    <row r="1" spans="2:16" ht="18" x14ac:dyDescent="0.3">
      <c r="B1" s="271" t="s">
        <v>236</v>
      </c>
      <c r="C1" s="269"/>
      <c r="D1" s="270"/>
      <c r="E1" s="270"/>
      <c r="F1" s="270"/>
      <c r="G1" s="270"/>
      <c r="H1" s="270"/>
      <c r="I1" s="270"/>
      <c r="J1" s="270"/>
      <c r="K1" s="270"/>
      <c r="L1" s="270"/>
      <c r="M1" s="270"/>
      <c r="N1" s="270"/>
      <c r="O1" s="270"/>
      <c r="P1" s="270"/>
    </row>
    <row r="2" spans="2:16" ht="18" x14ac:dyDescent="0.3">
      <c r="B2" s="248"/>
      <c r="C2" s="557" t="s">
        <v>201</v>
      </c>
      <c r="D2" s="558"/>
      <c r="E2" s="558"/>
      <c r="F2" s="558"/>
      <c r="G2" s="558"/>
      <c r="H2" s="558"/>
      <c r="I2" s="558"/>
      <c r="J2" s="558"/>
      <c r="K2" s="558"/>
      <c r="L2" s="558"/>
      <c r="M2" s="558"/>
      <c r="N2" s="558"/>
      <c r="O2" s="558"/>
      <c r="P2" s="558"/>
    </row>
    <row r="3" spans="2:16" ht="18" x14ac:dyDescent="0.3">
      <c r="B3" s="250"/>
      <c r="C3" s="557"/>
      <c r="D3" s="558"/>
      <c r="E3" s="558"/>
      <c r="F3" s="558"/>
      <c r="G3" s="558"/>
      <c r="H3" s="558"/>
      <c r="I3" s="558"/>
      <c r="J3" s="558"/>
      <c r="K3" s="558"/>
      <c r="L3" s="558"/>
      <c r="M3" s="558"/>
      <c r="N3" s="558"/>
      <c r="O3" s="558"/>
      <c r="P3" s="558"/>
    </row>
    <row r="4" spans="2:16" ht="18" x14ac:dyDescent="0.3">
      <c r="B4" s="250"/>
      <c r="C4" s="557"/>
      <c r="D4" s="558"/>
      <c r="E4" s="558"/>
      <c r="F4" s="558"/>
      <c r="G4" s="558"/>
      <c r="H4" s="558"/>
      <c r="I4" s="558"/>
      <c r="J4" s="558"/>
      <c r="K4" s="558"/>
      <c r="L4" s="558"/>
      <c r="M4" s="558"/>
      <c r="N4" s="558"/>
      <c r="O4" s="558"/>
      <c r="P4" s="558"/>
    </row>
    <row r="5" spans="2:16" ht="56.4" x14ac:dyDescent="0.3">
      <c r="B5" s="252" t="s">
        <v>202</v>
      </c>
      <c r="C5" s="183" t="s">
        <v>203</v>
      </c>
      <c r="D5" s="184" t="s">
        <v>6</v>
      </c>
      <c r="E5" s="185" t="s">
        <v>204</v>
      </c>
      <c r="F5" s="184" t="s">
        <v>205</v>
      </c>
      <c r="G5" s="185" t="s">
        <v>206</v>
      </c>
      <c r="H5" s="184" t="s">
        <v>207</v>
      </c>
      <c r="I5" s="186" t="s">
        <v>208</v>
      </c>
      <c r="J5" s="186" t="s">
        <v>209</v>
      </c>
      <c r="K5" s="187" t="s">
        <v>210</v>
      </c>
      <c r="L5" s="188" t="s">
        <v>77</v>
      </c>
      <c r="M5" s="188" t="s">
        <v>211</v>
      </c>
      <c r="N5" s="187" t="s">
        <v>212</v>
      </c>
      <c r="O5" s="188" t="s">
        <v>77</v>
      </c>
      <c r="P5" s="188" t="s">
        <v>211</v>
      </c>
    </row>
    <row r="6" spans="2:16" ht="89.4" customHeight="1" x14ac:dyDescent="0.3">
      <c r="B6" s="412">
        <f>+'4. Choix des F.A'!F19</f>
        <v>0</v>
      </c>
      <c r="C6" s="225">
        <f>+'FA 1.1.A'!$C$12</f>
        <v>1</v>
      </c>
      <c r="D6" s="189" t="str">
        <f>+'FA 1.1.A'!$C$13</f>
        <v>Accompagner des personnes dont le profil de prise en charge présente des spécificités</v>
      </c>
      <c r="E6" s="189" t="str">
        <f>+'FA 1.1.A'!$C$15</f>
        <v>1.1</v>
      </c>
      <c r="F6" s="189" t="str">
        <f>+'FA 1.1.A'!$C$16</f>
        <v xml:space="preserve">Réflexe prévention
Repérer les situations à risque puis orienter les personnes ainsi repérées comme fragiles vers les réponses adaptées  </v>
      </c>
      <c r="G6" s="426" t="str">
        <f>+'FA 1.1.A'!$C$19</f>
        <v>1.1.A</v>
      </c>
      <c r="H6" s="190" t="str">
        <f>+'FA 1.1.A'!$C$20</f>
        <v>Sensibiliser les responsables de secteur et encadrants au repérage des fragilités et à la prévention des risques au domicile (dénutrition, chutes, troubles sensoriels…), en s’appuyant notamment sur les actions de sensibilisation menées par l’Agence AutonomY</v>
      </c>
      <c r="I6" s="240">
        <f>+'FA 1.1.A'!$C$26</f>
        <v>0</v>
      </c>
      <c r="J6" s="240">
        <f>+'FA 1.1.A'!$C$27</f>
        <v>0</v>
      </c>
      <c r="K6" s="241">
        <f>+'FA 1.1.A'!$E$60</f>
        <v>0</v>
      </c>
      <c r="L6" s="241">
        <f>+'FA 1.1.A'!$E$63</f>
        <v>0</v>
      </c>
      <c r="M6" s="241">
        <f>+'FA 1.1.A'!$E$62</f>
        <v>0</v>
      </c>
      <c r="N6" s="241">
        <f>+'FA 1.1.A'!$E$65</f>
        <v>0</v>
      </c>
      <c r="O6" s="241">
        <f>+'FA 1.1.A'!$E$68</f>
        <v>0</v>
      </c>
      <c r="P6" s="241">
        <f>+'FA 1.1.A'!$E$67</f>
        <v>0</v>
      </c>
    </row>
    <row r="7" spans="2:16" ht="89.4" customHeight="1" x14ac:dyDescent="0.3">
      <c r="B7" s="412">
        <f>+'4. Choix des F.A'!F20</f>
        <v>0</v>
      </c>
      <c r="C7" s="225">
        <f>+'FA 1.1.B'!$C$12</f>
        <v>1</v>
      </c>
      <c r="D7" s="189" t="str">
        <f>+'FA 1.1.B'!$C$13</f>
        <v>Accompagner des personnes dont le profil de prise en charge présente des spécificités</v>
      </c>
      <c r="E7" s="189" t="str">
        <f>+'FA 1.1.B'!$C$15</f>
        <v>1.1</v>
      </c>
      <c r="F7" s="189" t="str">
        <f>+'FA 1.1.B'!$C$16</f>
        <v xml:space="preserve">Réflexe prévention
Repérer les situations à risque puis orienter les personnes ainsi repérées comme fragiles vers les réponses adaptées  </v>
      </c>
      <c r="G7" s="426" t="str">
        <f>+'FA 1.1.B'!$C$19</f>
        <v>1.1.B</v>
      </c>
      <c r="H7" s="190" t="str">
        <f>+'FA 1.1.B'!$C$20</f>
        <v>Sensibiliser les responsables de secteur et encadrants au repérage des fragilités et à la prévention des risques au domicile (dénutrition, chutes, troubles sensoriels…), en s’appuyant notamment sur les actions de sensibilisation menées par l’Agence AutonomY</v>
      </c>
      <c r="I7" s="240">
        <f>+'FA 1.1.B'!$C$26</f>
        <v>0</v>
      </c>
      <c r="J7" s="240">
        <f>+'FA 1.1.B'!$C$27</f>
        <v>0</v>
      </c>
      <c r="K7" s="241">
        <f>+'FA 1.1.B'!$E$60</f>
        <v>0</v>
      </c>
      <c r="L7" s="241">
        <f>+'FA 1.1.B'!$E$63</f>
        <v>0</v>
      </c>
      <c r="M7" s="241">
        <f>+'FA 1.1.B'!$E$62</f>
        <v>0</v>
      </c>
      <c r="N7" s="241">
        <f>+'FA 1.1.B'!$E$65</f>
        <v>0</v>
      </c>
      <c r="O7" s="241">
        <f>+'FA 1.1.B'!$E$68</f>
        <v>0</v>
      </c>
      <c r="P7" s="241">
        <f>+'FA 1.1.B'!$E$67</f>
        <v>0</v>
      </c>
    </row>
    <row r="8" spans="2:16" ht="89.4" customHeight="1" x14ac:dyDescent="0.3">
      <c r="B8" s="412">
        <f>+'4. Choix des F.A'!F21</f>
        <v>0</v>
      </c>
      <c r="C8" s="225">
        <f>+'FA 1.1.C'!$C$12</f>
        <v>1</v>
      </c>
      <c r="D8" s="189" t="str">
        <f>+'FA 1.1.C'!$C$13</f>
        <v>Accompagner des personnes dont le profil de prise en charge présente des spécificités</v>
      </c>
      <c r="E8" s="189" t="str">
        <f>+'FA 1.1.C'!$C$15</f>
        <v>1.1</v>
      </c>
      <c r="F8" s="189" t="str">
        <f>+'FA 1.1.C'!$C$16</f>
        <v xml:space="preserve">Réflexe prévention
Repérer les situations à risque puis orienter les personnes ainsi repérées comme fragiles vers les réponses adaptées  </v>
      </c>
      <c r="G8" s="426" t="str">
        <f>+'FA 1.1.C'!$C$19</f>
        <v>1.1.C</v>
      </c>
      <c r="H8" s="190" t="str">
        <f>+'FA 1.1.C'!$C$20</f>
        <v>Former les intervenants au repérage des fragilités et à la prévention des risques au domicile (dénutrition, chutes, troubles sensoriels…), en s’appuyant notamment sur les outils déployés et l’offre de formation proposée par l’Agence AutonomY</v>
      </c>
      <c r="I8" s="240">
        <f>+'FA 1.1.C'!$C$26</f>
        <v>0</v>
      </c>
      <c r="J8" s="240">
        <f>+'FA 1.1.C'!$C$27</f>
        <v>0</v>
      </c>
      <c r="K8" s="241">
        <f>+'FA 1.1.C'!$E$60</f>
        <v>0</v>
      </c>
      <c r="L8" s="241">
        <f>+'FA 1.1.C'!$E$63</f>
        <v>0</v>
      </c>
      <c r="M8" s="241">
        <f>+'FA 1.1.C'!$E$62</f>
        <v>0</v>
      </c>
      <c r="N8" s="241">
        <f>+'FA 1.1.C'!$E$65</f>
        <v>0</v>
      </c>
      <c r="O8" s="241">
        <f>+'FA 1.1.C'!$E$68</f>
        <v>0</v>
      </c>
      <c r="P8" s="241">
        <f>+'FA 1.1.C'!$E$67</f>
        <v>0</v>
      </c>
    </row>
    <row r="9" spans="2:16" ht="67.8" customHeight="1" x14ac:dyDescent="0.3">
      <c r="B9" s="412">
        <f>+'4. Choix des F.A'!F22</f>
        <v>0</v>
      </c>
      <c r="C9" s="225">
        <f>+'FA 1.2.A'!$C$12</f>
        <v>1</v>
      </c>
      <c r="D9" s="189" t="str">
        <f>+'FA 1.2.A'!$C$13</f>
        <v>Accompagner des personnes dont le profil de prise en charge présente des spécificités</v>
      </c>
      <c r="E9" s="189" t="str">
        <f>+'FA 1.2.A'!$C$15</f>
        <v>1.2</v>
      </c>
      <c r="F9" s="189" t="str">
        <f>+'FA 1.2.A'!$C$16</f>
        <v>Développer les interventions auprès de publics spécifiques</v>
      </c>
      <c r="G9" s="426" t="str">
        <f>+'FA 1.2.A'!$C$19</f>
        <v>1.2.A</v>
      </c>
      <c r="H9" s="190" t="str">
        <f>+'FA 1.2.A'!$C$20</f>
        <v xml:space="preserve">Former les intervenants sur les spécificités de certaines prises en charge </v>
      </c>
      <c r="I9" s="240">
        <f>+'FA 1.2.A'!$C$26</f>
        <v>0</v>
      </c>
      <c r="J9" s="240">
        <f>+'FA 1.2.A'!$C$27</f>
        <v>0</v>
      </c>
      <c r="K9" s="241">
        <f>+'FA 1.2.A'!$E$60</f>
        <v>0</v>
      </c>
      <c r="L9" s="241">
        <f>+'FA 1.2.A'!$E$63</f>
        <v>0</v>
      </c>
      <c r="M9" s="241">
        <f>+'FA 1.2.A'!$E$62</f>
        <v>0</v>
      </c>
      <c r="N9" s="241">
        <f>+'FA 1.2.A'!$E$65</f>
        <v>0</v>
      </c>
      <c r="O9" s="241">
        <f>+'FA 1.2.A'!$E$68</f>
        <v>0</v>
      </c>
      <c r="P9" s="241">
        <f>+'FA 1.2.A'!$E$67</f>
        <v>0</v>
      </c>
    </row>
    <row r="10" spans="2:16" ht="67.8" customHeight="1" x14ac:dyDescent="0.3">
      <c r="B10" s="412">
        <f>+'4. Choix des F.A'!F23</f>
        <v>0</v>
      </c>
      <c r="C10" s="225">
        <f>+'FA 1.2.B'!$C$12</f>
        <v>1</v>
      </c>
      <c r="D10" s="189" t="str">
        <f>+'FA 1.2.B'!$C$13</f>
        <v>Accompagner des personnes dont le profil de prise en charge présente des spécificités</v>
      </c>
      <c r="E10" s="189" t="str">
        <f>+'FA 1.2.B'!$C$15</f>
        <v>1.2</v>
      </c>
      <c r="F10" s="189" t="str">
        <f>+'FA 1.2.B'!$C$16</f>
        <v>Développer les interventions auprès de publics spécifiques</v>
      </c>
      <c r="G10" s="426" t="str">
        <f>+'FA 1.2.B'!$C$19</f>
        <v>1.2.B</v>
      </c>
      <c r="H10" s="190" t="str">
        <f>+'FA 1.2.B'!$C$20</f>
        <v xml:space="preserve">Attribuer une prime / indemnité spécifique en faveur des salariés intervenant lorsqu’ils montent en compétences ou acquièrent une expertise, et qu’ils interviennent auprès d’un public aux besoins d’accompagnement spécifique </v>
      </c>
      <c r="I10" s="240">
        <f>+'FA 1.2.B'!$C$26</f>
        <v>0</v>
      </c>
      <c r="J10" s="240">
        <f>+'FA 1.2.B'!$C$27</f>
        <v>0</v>
      </c>
      <c r="K10" s="241">
        <f>+'FA 1.2.B'!$E$60</f>
        <v>0</v>
      </c>
      <c r="L10" s="241">
        <f>+'FA 1.2.B'!$E$63</f>
        <v>0</v>
      </c>
      <c r="M10" s="241">
        <f>+'FA 1.2.B'!$E$62</f>
        <v>0</v>
      </c>
      <c r="N10" s="241">
        <f>+'FA 1.2.B'!$E$65</f>
        <v>0</v>
      </c>
      <c r="O10" s="241">
        <f>+'FA 1.2.B'!$E$68</f>
        <v>0</v>
      </c>
      <c r="P10" s="241">
        <f>+'FA 1.2.B'!$E$67</f>
        <v>0</v>
      </c>
    </row>
    <row r="11" spans="2:16" ht="67.8" customHeight="1" x14ac:dyDescent="0.3">
      <c r="B11" s="412">
        <f>+'4. Choix des F.A'!F24</f>
        <v>0</v>
      </c>
      <c r="C11" s="225">
        <f>+'FA 1.2.C'!$C$12</f>
        <v>1</v>
      </c>
      <c r="D11" s="189" t="str">
        <f>+'FA 1.2.C'!$C$13</f>
        <v>Accompagner des personnes dont le profil de prise en charge présente des spécificités</v>
      </c>
      <c r="E11" s="189" t="str">
        <f>+'FA 1.2.C'!$C$15</f>
        <v>1.2</v>
      </c>
      <c r="F11" s="189" t="str">
        <f>+'FA 1.2.C'!$C$16</f>
        <v>Développer les interventions auprès de publics spécifiques</v>
      </c>
      <c r="G11" s="426" t="str">
        <f>+'FA 1.2.C'!$C$19</f>
        <v>1.2.C</v>
      </c>
      <c r="H11" s="190" t="str">
        <f>+'FA 1.2.C'!$C$20</f>
        <v xml:space="preserve">Organiser des interventions fractionnées ou en binôme lorsqu’elles répondent à un besoin de la personne accompagnée en raison de ses spécificités de prise en charge </v>
      </c>
      <c r="I11" s="240">
        <f>+'FA 1.2.C'!$C$26</f>
        <v>0</v>
      </c>
      <c r="J11" s="240">
        <f>+'FA 1.2.C'!$C$27</f>
        <v>0</v>
      </c>
      <c r="K11" s="241">
        <f>+'FA 1.2.C'!$E$60</f>
        <v>0</v>
      </c>
      <c r="L11" s="241">
        <f>+'FA 1.2.C'!$E$63</f>
        <v>0</v>
      </c>
      <c r="M11" s="241">
        <f>+'FA 1.2.C'!$E$62</f>
        <v>0</v>
      </c>
      <c r="N11" s="241">
        <f>+'FA 1.2.C'!$E$65</f>
        <v>0</v>
      </c>
      <c r="O11" s="241">
        <f>+'FA 1.2.C'!$E$68</f>
        <v>0</v>
      </c>
      <c r="P11" s="241">
        <f>+'FA 1.2.C'!$E$67</f>
        <v>0</v>
      </c>
    </row>
    <row r="12" spans="2:16" ht="67.8" customHeight="1" x14ac:dyDescent="0.3">
      <c r="B12" s="412">
        <f>+'4. Choix des F.A'!F25</f>
        <v>0</v>
      </c>
      <c r="C12" s="225">
        <f>+'FA 1.2.D'!$C$12</f>
        <v>1</v>
      </c>
      <c r="D12" s="189" t="str">
        <f>+'FA 1.2.D'!$C$13</f>
        <v>Accompagner des personnes dont le profil de prise en charge présente des spécificités</v>
      </c>
      <c r="E12" s="189" t="str">
        <f>+'FA 1.2.D'!$C$15</f>
        <v>1.2</v>
      </c>
      <c r="F12" s="189" t="str">
        <f>+'FA 1.2.D'!$C$16</f>
        <v>Développer les interventions auprès de publics spécifiques</v>
      </c>
      <c r="G12" s="426" t="str">
        <f>+'FA 1.2.D'!$C$19</f>
        <v>1.2.D</v>
      </c>
      <c r="H12" s="190" t="str">
        <f>+'FA 1.2.D'!$C$20</f>
        <v>Mettre en place un tutorat pour les prises en charge complexes</v>
      </c>
      <c r="I12" s="240">
        <f>+'FA 1.2.D'!$C$26</f>
        <v>0</v>
      </c>
      <c r="J12" s="240">
        <f>+'FA 1.2.D'!$C$27</f>
        <v>0</v>
      </c>
      <c r="K12" s="241">
        <f>+'FA 1.2.D'!$E$60</f>
        <v>0</v>
      </c>
      <c r="L12" s="241">
        <f>+'FA 1.2.D'!$E$63</f>
        <v>0</v>
      </c>
      <c r="M12" s="241">
        <f>+'FA 1.2.D'!$E$62</f>
        <v>0</v>
      </c>
      <c r="N12" s="241">
        <f>+'FA 1.2.D'!$E$65</f>
        <v>0</v>
      </c>
      <c r="O12" s="241">
        <f>+'FA 1.2.D'!$E$68</f>
        <v>0</v>
      </c>
      <c r="P12" s="241">
        <f>+'FA 1.2.D'!$E$67</f>
        <v>0</v>
      </c>
    </row>
    <row r="13" spans="2:16" ht="67.8" customHeight="1" x14ac:dyDescent="0.3">
      <c r="B13" s="412">
        <f>+'4. Choix des F.A'!F26</f>
        <v>0</v>
      </c>
      <c r="C13" s="225">
        <f>+'FA 1.2.E'!$C$12</f>
        <v>1</v>
      </c>
      <c r="D13" s="189" t="str">
        <f>+'FA 1.2.E'!$C$13</f>
        <v>Accompagner des personnes dont le profil de prise en charge présente des spécificités</v>
      </c>
      <c r="E13" s="189" t="str">
        <f>+'FA 1.2.E'!$C$15</f>
        <v>1.2</v>
      </c>
      <c r="F13" s="189" t="str">
        <f>+'FA 1.2.E'!$C$16</f>
        <v>Développer les interventions auprès de publics spécifiques</v>
      </c>
      <c r="G13" s="426" t="str">
        <f>+'FA 1.2.E'!$C$19</f>
        <v>1.2.E</v>
      </c>
      <c r="H13" s="190" t="str">
        <f>+'FA 1.2.E'!$C$20</f>
        <v>Organiser des groupes d’analyse des pratiques autour des prises en charge complexes</v>
      </c>
      <c r="I13" s="240">
        <f>+'FA 1.2.E'!$C$26</f>
        <v>0</v>
      </c>
      <c r="J13" s="240">
        <f>+'FA 1.2.E'!$C$27</f>
        <v>0</v>
      </c>
      <c r="K13" s="241">
        <f>+'FA 1.2.E'!$E$60</f>
        <v>0</v>
      </c>
      <c r="L13" s="241">
        <f>+'FA 1.2.E'!$E$63</f>
        <v>0</v>
      </c>
      <c r="M13" s="241">
        <f>+'FA 1.2.E'!$E$62</f>
        <v>0</v>
      </c>
      <c r="N13" s="241">
        <f>+'FA 1.2.E'!$E$65</f>
        <v>0</v>
      </c>
      <c r="O13" s="241">
        <f>+'FA 1.2.E'!$E$68</f>
        <v>0</v>
      </c>
      <c r="P13" s="241">
        <f>+'FA 1.2.E'!$E$67</f>
        <v>0</v>
      </c>
    </row>
    <row r="14" spans="2:16" ht="67.8" customHeight="1" x14ac:dyDescent="0.3">
      <c r="B14" s="412">
        <f>+'4. Choix des F.A'!F27</f>
        <v>0</v>
      </c>
      <c r="C14" s="225">
        <f>+'FA 1.3.A'!$C$12</f>
        <v>1</v>
      </c>
      <c r="D14" s="189" t="str">
        <f>+'FA 1.3.A'!$C$13</f>
        <v>Accompagner des personnes dont le profil de prise en charge présente des spécificités</v>
      </c>
      <c r="E14" s="189" t="str">
        <f>+'FA 1.3.A'!$C$15</f>
        <v>1.3</v>
      </c>
      <c r="F14" s="189" t="str">
        <f>+'FA 1.3.A'!$C$16</f>
        <v>Améliorer la coordination des interventions autour des personnes accompagnées</v>
      </c>
      <c r="G14" s="426" t="str">
        <f>+'FA 1.3.A'!$C$19</f>
        <v>1.3.A</v>
      </c>
      <c r="H14" s="190" t="str">
        <f>+'FA 1.3.A'!$C$20</f>
        <v>Formaliser un partenariat avec un opérateur du soin à domicile (SSIAD, IDEL, maison de santé…) afin d’anticiper la transformation des SAAD vers des services autonomie à domicile, communiquer la convention signée aux services du Département et de l’Agence AutonomY</v>
      </c>
      <c r="I14" s="240">
        <f>+'FA 1.3.A'!$C$26</f>
        <v>0</v>
      </c>
      <c r="J14" s="240">
        <f>+'FA 1.3.A'!$C$27</f>
        <v>0</v>
      </c>
      <c r="K14" s="241">
        <f>+'FA 1.3.A'!$E$60</f>
        <v>0</v>
      </c>
      <c r="L14" s="241">
        <f>+'FA 1.3.A'!$E$63</f>
        <v>0</v>
      </c>
      <c r="M14" s="241">
        <f>+'FA 1.3.A'!$E$62</f>
        <v>0</v>
      </c>
      <c r="N14" s="241">
        <f>+'FA 1.3.A'!$E$65</f>
        <v>0</v>
      </c>
      <c r="O14" s="241">
        <f>+'FA 1.3.A'!$E$68</f>
        <v>0</v>
      </c>
      <c r="P14" s="241">
        <f>+'FA 1.3.A'!$E$67</f>
        <v>0</v>
      </c>
    </row>
    <row r="15" spans="2:16" ht="79.2" customHeight="1" x14ac:dyDescent="0.3">
      <c r="B15" s="412">
        <f>+'4. Choix des F.A'!F28</f>
        <v>0</v>
      </c>
      <c r="C15" s="225">
        <f>+'FA 1.3.B'!$C$12</f>
        <v>1</v>
      </c>
      <c r="D15" s="189" t="str">
        <f>+'FA 1.3.B'!$C$13</f>
        <v>Accompagner des personnes dont le profil de prise en charge présente des spécificités</v>
      </c>
      <c r="E15" s="189" t="str">
        <f>+'FA 1.3.B'!$C$15</f>
        <v>1.3</v>
      </c>
      <c r="F15" s="189" t="str">
        <f>+'FA 1.3.B'!$C$16</f>
        <v>Améliorer la coordination des interventions autour des personnes accompagnées</v>
      </c>
      <c r="G15" s="426" t="str">
        <f>+'FA 1.3.B'!$C$19</f>
        <v>1.3.B</v>
      </c>
      <c r="H15" s="190" t="str">
        <f>+'FA 1.3.B'!$C$20</f>
        <v>S’engager dans un partenariat avec la CNAV : OSCAR et/ou ARDH et/ou aide à domicile mutualisée, communiquer les conventions signées aux services du Département et de l’Agence AutonomY</v>
      </c>
      <c r="I15" s="240">
        <f>+'FA 1.3.B'!$C$26</f>
        <v>0</v>
      </c>
      <c r="J15" s="240">
        <f>+'FA 1.3.B'!$C$27</f>
        <v>0</v>
      </c>
      <c r="K15" s="241">
        <f>+'FA 1.3.B'!$E$60</f>
        <v>0</v>
      </c>
      <c r="L15" s="241">
        <f>+'FA 1.3.B'!$E$63</f>
        <v>0</v>
      </c>
      <c r="M15" s="241">
        <f>+'FA 1.3.B'!$E$62</f>
        <v>0</v>
      </c>
      <c r="N15" s="241">
        <f>+'FA 1.3.B'!$E$65</f>
        <v>0</v>
      </c>
      <c r="O15" s="241">
        <f>+'FA 1.3.B'!$E$68</f>
        <v>0</v>
      </c>
      <c r="P15" s="241">
        <f>+'FA 1.3.B'!$E$67</f>
        <v>0</v>
      </c>
    </row>
    <row r="16" spans="2:16" ht="79.2" customHeight="1" x14ac:dyDescent="0.3">
      <c r="B16" s="412">
        <f>+'4. Choix des F.A'!F29</f>
        <v>0</v>
      </c>
      <c r="C16" s="225">
        <f>+'FA 1.3.C'!$C$12</f>
        <v>1</v>
      </c>
      <c r="D16" s="189" t="str">
        <f>+'FA 1.3.C'!$C$13</f>
        <v>Accompagner des personnes dont le profil de prise en charge présente des spécificités</v>
      </c>
      <c r="E16" s="189" t="str">
        <f>+'FA 1.3.C'!$C$15</f>
        <v>1.3</v>
      </c>
      <c r="F16" s="189" t="str">
        <f>+'FA 1.3.C'!$C$16</f>
        <v>Améliorer la coordination des interventions autour des personnes accompagnées</v>
      </c>
      <c r="G16" s="426" t="str">
        <f>+'FA 1.3.C'!$C$19</f>
        <v>1.3.C</v>
      </c>
      <c r="H16" s="190" t="str">
        <f>+'FA 1.3.C'!$C$20</f>
        <v>Etablir un partenariat avec un établissement médico-social « ressource » ou « territorial » implanté sur le territoire d’intervention (EHPAD, FAM, USLD…)</v>
      </c>
      <c r="I16" s="240">
        <f>+'FA 1.3.C'!$C$26</f>
        <v>0</v>
      </c>
      <c r="J16" s="240">
        <f>+'FA 1.3.C'!$C$27</f>
        <v>0</v>
      </c>
      <c r="K16" s="241">
        <f>+'FA 1.3.C'!$E$60</f>
        <v>0</v>
      </c>
      <c r="L16" s="241">
        <f>+'FA 1.3.C'!$E$63</f>
        <v>0</v>
      </c>
      <c r="M16" s="241">
        <f>+'FA 1.3.C'!$E$62</f>
        <v>0</v>
      </c>
      <c r="N16" s="241">
        <f>+'FA 1.3.C'!$E$65</f>
        <v>0</v>
      </c>
      <c r="O16" s="241">
        <f>+'FA 1.3.C'!$E$68</f>
        <v>0</v>
      </c>
      <c r="P16" s="241">
        <f>+'FA 1.3.C'!$E$67</f>
        <v>0</v>
      </c>
    </row>
    <row r="17" spans="2:16" ht="79.2" customHeight="1" x14ac:dyDescent="0.3">
      <c r="B17" s="412">
        <f>+'4. Choix des F.A'!F30</f>
        <v>0</v>
      </c>
      <c r="C17" s="225">
        <f>+'FA 1.3.D'!$C$12</f>
        <v>1</v>
      </c>
      <c r="D17" s="189" t="str">
        <f>+'FA 1.3.D'!$C$13</f>
        <v>Accompagner des personnes dont le profil de prise en charge présente des spécificités</v>
      </c>
      <c r="E17" s="189" t="str">
        <f>+'FA 1.3.D'!$C$15</f>
        <v>1.3</v>
      </c>
      <c r="F17" s="189" t="str">
        <f>+'FA 1.3.D'!$C$16</f>
        <v>Améliorer la coordination des interventions autour des personnes accompagnées</v>
      </c>
      <c r="G17" s="426" t="str">
        <f>+'FA 1.3.D'!$C$19</f>
        <v>1.3.D</v>
      </c>
      <c r="H17" s="190" t="str">
        <f>+'FA 1.3.D'!$C$20</f>
        <v>Etablir un partenariat avec un service hospitalier afin de sécuriser et faciliter les entrées et sorties d’hospitalisation</v>
      </c>
      <c r="I17" s="240">
        <f>+'FA 1.3.D'!$C$26</f>
        <v>0</v>
      </c>
      <c r="J17" s="240">
        <f>+'FA 1.3.D'!$C$27</f>
        <v>0</v>
      </c>
      <c r="K17" s="241">
        <f>+'FA 1.3.D'!$E$60</f>
        <v>0</v>
      </c>
      <c r="L17" s="241">
        <f>+'FA 1.3.D'!$E$63</f>
        <v>0</v>
      </c>
      <c r="M17" s="241">
        <f>+'FA 1.3.D'!$E$62</f>
        <v>0</v>
      </c>
      <c r="N17" s="241">
        <f>+'FA 1.3.D'!$E$65</f>
        <v>0</v>
      </c>
      <c r="O17" s="241">
        <f>+'FA 1.3.D'!$E$68</f>
        <v>0</v>
      </c>
      <c r="P17" s="241">
        <f>+'FA 1.3.D'!$E$67</f>
        <v>0</v>
      </c>
    </row>
    <row r="18" spans="2:16" ht="54" customHeight="1" x14ac:dyDescent="0.3">
      <c r="B18" s="412">
        <f>+'4. Choix des F.A'!F31</f>
        <v>0</v>
      </c>
      <c r="C18" s="225">
        <f>+'FA 2.1.A'!$C$12</f>
        <v>2</v>
      </c>
      <c r="D18" s="189" t="str">
        <f>+'FA 2.1.A'!$C$13</f>
        <v>Intervenir sur une amplitude horaire incluant les soirs, les week ends et les jours fériés</v>
      </c>
      <c r="E18" s="189" t="str">
        <f>+'FA 2.1.A'!$C$15</f>
        <v>2.1</v>
      </c>
      <c r="F18" s="189" t="str">
        <f>+'FA 2.1.A'!$C$16</f>
        <v xml:space="preserve">Mieux rémunérer les interventions ou astreintes réalisées aux horaires atypiques </v>
      </c>
      <c r="G18" s="426" t="str">
        <f>+'FA 2.1.A'!$C$19</f>
        <v>2.1.A</v>
      </c>
      <c r="H18" s="190" t="str">
        <f>+'FA 2.1.A'!$C$20</f>
        <v xml:space="preserve">Attribuer une prime / indemnité spécifique en faveur des salariés intervenant sur des tranches horaires atypiques </v>
      </c>
      <c r="I18" s="240">
        <f>+'FA 2.1.A'!$C$26</f>
        <v>0</v>
      </c>
      <c r="J18" s="240">
        <f>+'FA 2.1.A'!$C$27</f>
        <v>0</v>
      </c>
      <c r="K18" s="241">
        <f>+'FA 2.1.A'!$E$60</f>
        <v>0</v>
      </c>
      <c r="L18" s="241">
        <f>+'FA 2.1.A'!$E$63</f>
        <v>0</v>
      </c>
      <c r="M18" s="241">
        <f>+'FA 2.1.A'!$E$62</f>
        <v>0</v>
      </c>
      <c r="N18" s="241">
        <f>+'FA 2.1.A'!$E$65</f>
        <v>0</v>
      </c>
      <c r="O18" s="241">
        <f>+'FA 2.1.A'!$E$68</f>
        <v>0</v>
      </c>
      <c r="P18" s="241">
        <f>+'FA 2.1.A'!$E$67</f>
        <v>0</v>
      </c>
    </row>
    <row r="19" spans="2:16" ht="54" customHeight="1" x14ac:dyDescent="0.3">
      <c r="B19" s="412">
        <f>+'4. Choix des F.A'!F32</f>
        <v>0</v>
      </c>
      <c r="C19" s="225">
        <f>+'FA 2.1.B'!$C$12</f>
        <v>2</v>
      </c>
      <c r="D19" s="189" t="str">
        <f>+'FA 2.1.B'!$C$13</f>
        <v>Intervenir sur une amplitude horaire incluant les soirs, les week ends et les jours fériés</v>
      </c>
      <c r="E19" s="189" t="str">
        <f>+'FA 2.1.B'!$C$15</f>
        <v>2.1</v>
      </c>
      <c r="F19" s="189" t="str">
        <f>+'FA 2.1.B'!$C$16</f>
        <v xml:space="preserve">Mieux rémunérer les interventions ou astreintes réalisées aux horaires atypiques </v>
      </c>
      <c r="G19" s="426" t="str">
        <f>+'FA 2.1.B'!$C$19</f>
        <v>2.1.B</v>
      </c>
      <c r="H19" s="190" t="str">
        <f>+'FA 2.1.B'!$C$20</f>
        <v xml:space="preserve">Organiser des gardes / tournées / rondes de nuit </v>
      </c>
      <c r="I19" s="240">
        <f>+'FA 2.1.B'!$C$26</f>
        <v>0</v>
      </c>
      <c r="J19" s="240">
        <f>+'FA 2.1.B'!$C$27</f>
        <v>0</v>
      </c>
      <c r="K19" s="241">
        <f>+'FA 2.1.B'!$E$60</f>
        <v>0</v>
      </c>
      <c r="L19" s="241">
        <f>+'FA 2.1.B'!$E$63</f>
        <v>0</v>
      </c>
      <c r="M19" s="241">
        <f>+'FA 2.1.B'!$E$62</f>
        <v>0</v>
      </c>
      <c r="N19" s="241">
        <f>+'FA 2.1.B'!$E$65</f>
        <v>0</v>
      </c>
      <c r="O19" s="241">
        <f>+'FA 2.1.B'!$E$68</f>
        <v>0</v>
      </c>
      <c r="P19" s="241">
        <f>+'FA 2.1.B'!$E$67</f>
        <v>0</v>
      </c>
    </row>
    <row r="20" spans="2:16" ht="101.4" customHeight="1" x14ac:dyDescent="0.3">
      <c r="B20" s="412">
        <f>+'4. Choix des F.A'!F33</f>
        <v>0</v>
      </c>
      <c r="C20" s="225">
        <f>+'FA 2.1.C'!$C$12</f>
        <v>2</v>
      </c>
      <c r="D20" s="189" t="str">
        <f>+'FA 2.1.C'!$C$13</f>
        <v>Intervenir sur une amplitude horaire incluant les soirs, les week ends et les jours fériés</v>
      </c>
      <c r="E20" s="189" t="str">
        <f>+'FA 2.1.C'!$C$15</f>
        <v>2.1</v>
      </c>
      <c r="F20" s="189" t="str">
        <f>+'FA 2.1.C'!$C$16</f>
        <v xml:space="preserve">Mieux rémunérer les interventions ou astreintes réalisées aux horaires atypiques </v>
      </c>
      <c r="G20" s="426" t="str">
        <f>+'FA 2.1.C'!$C$19</f>
        <v>2.1.C</v>
      </c>
      <c r="H20" s="190" t="str">
        <f>+'FA 2.1.C'!$C$20</f>
        <v xml:space="preserve">Organiser des astreintes de nuit, de week-end et les jours fériés pour le remplacement de salariés absents et pour répondre en urgence aux besoins des personnes accompagnées (par exemple, par la création d’une ligne d’appel centralisée de nuit commune à plusieurs SAAD locaux et la rémunération des personnels d’astreinte) </v>
      </c>
      <c r="I20" s="240">
        <f>+'FA 2.1.C'!$C$26</f>
        <v>0</v>
      </c>
      <c r="J20" s="240">
        <f>+'FA 2.1.C'!$C$27</f>
        <v>0</v>
      </c>
      <c r="K20" s="241">
        <f>+'FA 2.1.C'!$E$60</f>
        <v>0</v>
      </c>
      <c r="L20" s="241">
        <f>+'FA 2.1.C'!$E$63</f>
        <v>0</v>
      </c>
      <c r="M20" s="241">
        <f>+'FA 2.1.C'!$E$62</f>
        <v>0</v>
      </c>
      <c r="N20" s="241">
        <f>+'FA 2.1.C'!$E$65</f>
        <v>0</v>
      </c>
      <c r="O20" s="241">
        <f>+'FA 2.1.C'!$E$68</f>
        <v>0</v>
      </c>
      <c r="P20" s="241">
        <f>+'FA 2.1.C'!$E$67</f>
        <v>0</v>
      </c>
    </row>
    <row r="21" spans="2:16" ht="101.4" customHeight="1" x14ac:dyDescent="0.3">
      <c r="B21" s="412">
        <f>+'4. Choix des F.A'!F34</f>
        <v>0</v>
      </c>
      <c r="C21" s="225">
        <f>+'FA 2.2.A'!$C$12</f>
        <v>2</v>
      </c>
      <c r="D21" s="189" t="str">
        <f>+'FA 2.2.A'!$C$13</f>
        <v>Intervenir sur une amplitude horaire incluant les soirs, les week ends et les jours fériés</v>
      </c>
      <c r="E21" s="189" t="str">
        <f>+'FA 2.2.A'!$C$15</f>
        <v>2.2</v>
      </c>
      <c r="F21" s="189" t="str">
        <f>+'FA 2.2.A'!$C$16</f>
        <v>Faciliter la mobilité et renforcer la sécurité des intervenants sur les horaires atypiques</v>
      </c>
      <c r="G21" s="426" t="str">
        <f>+'FA 2.2.A'!$C$19</f>
        <v>2.2.A</v>
      </c>
      <c r="H21" s="190" t="str">
        <f>+'FA 2.2.A'!$C$20</f>
        <v xml:space="preserve">Faciliter la mobilité des salariés ne disposant pas du permis et/ou de véhicule, par une prise en charge des frais liés aux déplacements (taxi/VTC, location de véhicules sans permis ou classiques via LLD, transport en commun…) </v>
      </c>
      <c r="I21" s="240">
        <f>+'FA 2.2.A'!$C$26</f>
        <v>0</v>
      </c>
      <c r="J21" s="240">
        <f>+'FA 2.2.A'!$C$27</f>
        <v>0</v>
      </c>
      <c r="K21" s="241">
        <f>+'FA 2.2.A'!$E$60</f>
        <v>0</v>
      </c>
      <c r="L21" s="241">
        <f>+'FA 2.2.A'!$E$63</f>
        <v>0</v>
      </c>
      <c r="M21" s="241">
        <f>+'FA 2.2.A'!$E$62</f>
        <v>0</v>
      </c>
      <c r="N21" s="241">
        <f>+'FA 2.2.A'!$E$65</f>
        <v>0</v>
      </c>
      <c r="O21" s="241">
        <f>+'FA 2.2.A'!$E$68</f>
        <v>0</v>
      </c>
      <c r="P21" s="241">
        <f>+'FA 2.2.A'!$E$67</f>
        <v>0</v>
      </c>
    </row>
    <row r="22" spans="2:16" ht="54" customHeight="1" x14ac:dyDescent="0.3">
      <c r="B22" s="412">
        <f>+'4. Choix des F.A'!F35</f>
        <v>0</v>
      </c>
      <c r="C22" s="225">
        <f>+'FA 2.2.B'!$C$12</f>
        <v>2</v>
      </c>
      <c r="D22" s="189" t="str">
        <f>+'FA 2.2.B'!$C$13</f>
        <v>Intervenir sur une amplitude horaire incluant les soirs, les week ends et les jours fériés</v>
      </c>
      <c r="E22" s="189" t="str">
        <f>+'FA 2.2.B'!$C$15</f>
        <v>2.2</v>
      </c>
      <c r="F22" s="189" t="str">
        <f>+'FA 2.2.B'!$C$16</f>
        <v>Faciliter la mobilité et renforcer la sécurité des intervenants sur les horaires atypiques</v>
      </c>
      <c r="G22" s="426" t="str">
        <f>+'FA 2.2.B'!$C$19</f>
        <v>2.2.B</v>
      </c>
      <c r="H22" s="190" t="str">
        <f>+'FA 2.2.B'!$C$20</f>
        <v xml:space="preserve">Financer ou participer au financement du permis de conduire </v>
      </c>
      <c r="I22" s="240">
        <f>+'FA 2.2.B'!$C$26</f>
        <v>0</v>
      </c>
      <c r="J22" s="240">
        <f>+'FA 2.2.B'!$C$27</f>
        <v>0</v>
      </c>
      <c r="K22" s="241">
        <f>+'FA 2.2.B'!$E$60</f>
        <v>0</v>
      </c>
      <c r="L22" s="241">
        <f>+'FA 2.2.B'!$E$63</f>
        <v>0</v>
      </c>
      <c r="M22" s="241">
        <f>+'FA 2.2.B'!$E$62</f>
        <v>0</v>
      </c>
      <c r="N22" s="241">
        <f>+'FA 2.2.B'!$E$65</f>
        <v>0</v>
      </c>
      <c r="O22" s="241">
        <f>+'FA 2.2.B'!$E$68</f>
        <v>0</v>
      </c>
      <c r="P22" s="241">
        <f>+'FA 2.2.B'!$E$67</f>
        <v>0</v>
      </c>
    </row>
    <row r="23" spans="2:16" ht="54" customHeight="1" x14ac:dyDescent="0.3">
      <c r="B23" s="412">
        <f>+'4. Choix des F.A'!F36</f>
        <v>0</v>
      </c>
      <c r="C23" s="225">
        <f>+'FA 2.2.C'!$C$12</f>
        <v>2</v>
      </c>
      <c r="D23" s="189" t="str">
        <f>+'FA 2.2.C'!$C$13</f>
        <v>Intervenir sur une amplitude horaire incluant les soirs, les week ends et les jours fériés</v>
      </c>
      <c r="E23" s="189" t="str">
        <f>+'FA 2.2.C'!$C$15</f>
        <v>2.2</v>
      </c>
      <c r="F23" s="189" t="str">
        <f>+'FA 2.2.C'!$C$16</f>
        <v>Faciliter la mobilité et renforcer la sécurité des intervenants sur les horaires atypiques</v>
      </c>
      <c r="G23" s="426" t="str">
        <f>+'FA 2.2.C'!$C$19</f>
        <v>2.2.C</v>
      </c>
      <c r="H23" s="190" t="str">
        <f>+'FA 2.2.C'!$C$20</f>
        <v>Financer ou participer au financement de solutions pour la garde des enfants des salariés intervenant sur des horaires atypiques</v>
      </c>
      <c r="I23" s="240">
        <f>+'FA 2.2.C'!$C$26</f>
        <v>0</v>
      </c>
      <c r="J23" s="240">
        <f>+'FA 2.2.C'!$C$27</f>
        <v>0</v>
      </c>
      <c r="K23" s="241">
        <f>+'FA 2.2.C'!$E$60</f>
        <v>0</v>
      </c>
      <c r="L23" s="241">
        <f>+'FA 2.2.C'!$E$63</f>
        <v>0</v>
      </c>
      <c r="M23" s="241">
        <f>+'FA 2.2.C'!$E$62</f>
        <v>0</v>
      </c>
      <c r="N23" s="241">
        <f>+'FA 2.2.C'!$E$65</f>
        <v>0</v>
      </c>
      <c r="O23" s="241">
        <f>+'FA 2.2.C'!$E$68</f>
        <v>0</v>
      </c>
      <c r="P23" s="241">
        <f>+'FA 2.2.C'!$E$67</f>
        <v>0</v>
      </c>
    </row>
    <row r="24" spans="2:16" ht="54" customHeight="1" x14ac:dyDescent="0.3">
      <c r="B24" s="412">
        <f>+'4. Choix des F.A'!F37</f>
        <v>0</v>
      </c>
      <c r="C24" s="225">
        <f>+'FA 2.2.D'!$C$12</f>
        <v>2</v>
      </c>
      <c r="D24" s="189" t="str">
        <f>+'FA 2.2.D'!$C$13</f>
        <v>Intervenir sur une amplitude horaire incluant les soirs, les week ends et les jours fériés</v>
      </c>
      <c r="E24" s="189" t="str">
        <f>+'FA 2.2.D'!$C$15</f>
        <v>2.2</v>
      </c>
      <c r="F24" s="189" t="str">
        <f>+'FA 2.2.D'!$C$16</f>
        <v>Faciliter la mobilité et renforcer la sécurité des intervenants sur les horaires atypiques</v>
      </c>
      <c r="G24" s="426" t="str">
        <f>+'FA 2.2.D'!$C$19</f>
        <v>2.2.D</v>
      </c>
      <c r="H24" s="190" t="str">
        <f>+'FA 2.2.D'!$C$20</f>
        <v>Prévoir des dispositifs d’alerte en cas d’agression de l’intervenant lors de ses déplacements de nuit (type alarme personnelle anti-agression avec géolocalisation)</v>
      </c>
      <c r="I24" s="240">
        <f>+'FA 2.2.D'!$C$26</f>
        <v>0</v>
      </c>
      <c r="J24" s="240">
        <f>+'FA 2.2.D'!$C$27</f>
        <v>0</v>
      </c>
      <c r="K24" s="241">
        <f>+'FA 2.2.D'!$E$60</f>
        <v>0</v>
      </c>
      <c r="L24" s="241">
        <f>+'FA 2.2.D'!$E$63</f>
        <v>0</v>
      </c>
      <c r="M24" s="241">
        <f>+'FA 2.2.D'!$E$62</f>
        <v>0</v>
      </c>
      <c r="N24" s="241">
        <f>+'FA 2.2.D'!$E$65</f>
        <v>0</v>
      </c>
      <c r="O24" s="241">
        <f>+'FA 2.2.D'!$E$68</f>
        <v>0</v>
      </c>
      <c r="P24" s="241">
        <f>+'FA 2.2.D'!$E$67</f>
        <v>0</v>
      </c>
    </row>
    <row r="25" spans="2:16" ht="73.2" customHeight="1" x14ac:dyDescent="0.3">
      <c r="B25" s="412">
        <f>+'4. Choix des F.A'!F38</f>
        <v>0</v>
      </c>
      <c r="C25" s="225">
        <f>+'FA 3.1.A'!$C$12</f>
        <v>3</v>
      </c>
      <c r="D25" s="189" t="str">
        <f>+'FA 3.1.A'!$C$13</f>
        <v>Contribuer à la couverture des besoins de l’ensemble des territoires identifiés comme zone rurale et QPV</v>
      </c>
      <c r="E25" s="189" t="str">
        <f>+'FA 3.1.A'!$C$15</f>
        <v>3.1</v>
      </c>
      <c r="F25" s="189" t="str">
        <f>+'FA 3.1.A'!$C$16</f>
        <v>Favoriser les conditions d’intervention dans les territoires concernés</v>
      </c>
      <c r="G25" s="426" t="str">
        <f>+'FA 3.1.A'!$C$19</f>
        <v>3.1.A</v>
      </c>
      <c r="H25" s="190" t="str">
        <f>+'FA 3.1.A'!$C$20</f>
        <v xml:space="preserve">Mettre à disposition des véhicules de service pour les salariés intervenants dans les zones rurales (financer l’achat/loyer, l’assurance, la maintenance, la pneumatique et le carburant) </v>
      </c>
      <c r="I25" s="240">
        <f>+'FA 3.1.A'!$C$26</f>
        <v>0</v>
      </c>
      <c r="J25" s="240">
        <f>+'FA 3.1.A'!$C$27</f>
        <v>0</v>
      </c>
      <c r="K25" s="241">
        <f>+'FA 3.1.A'!$E$60</f>
        <v>0</v>
      </c>
      <c r="L25" s="241">
        <f>+'FA 3.1.A'!$E$63</f>
        <v>0</v>
      </c>
      <c r="M25" s="241">
        <f>+'FA 3.1.A'!$E$62</f>
        <v>0</v>
      </c>
      <c r="N25" s="241">
        <f>+'FA 3.1.A'!$E$65</f>
        <v>0</v>
      </c>
      <c r="O25" s="241">
        <f>+'FA 3.1.A'!$E$68</f>
        <v>0</v>
      </c>
      <c r="P25" s="241">
        <f>+'FA 3.1.A'!$E$67</f>
        <v>0</v>
      </c>
    </row>
    <row r="26" spans="2:16" ht="73.2" customHeight="1" x14ac:dyDescent="0.3">
      <c r="B26" s="412">
        <f>+'4. Choix des F.A'!F39</f>
        <v>0</v>
      </c>
      <c r="C26" s="225">
        <f>+'FA 3.1.B'!$C$12</f>
        <v>3</v>
      </c>
      <c r="D26" s="189" t="str">
        <f>+'FA 3.1.B'!$C$13</f>
        <v>Contribuer à la couverture des besoins de l’ensemble des territoires identifiés comme zone rurale et QPV</v>
      </c>
      <c r="E26" s="189" t="str">
        <f>+'FA 3.1.B'!$C$15</f>
        <v>3.1</v>
      </c>
      <c r="F26" s="189" t="str">
        <f>+'FA 3.1.B'!$C$16</f>
        <v>Favoriser les conditions d’intervention dans les territoires concernés</v>
      </c>
      <c r="G26" s="426" t="str">
        <f>+'FA 3.1.B'!$C$19</f>
        <v>3.1.B</v>
      </c>
      <c r="H26" s="190" t="str">
        <f>+'FA 3.1.B'!$C$20</f>
        <v xml:space="preserve">Faciliter la mobilité des salariés ne disposant pas du permis et/ou de véhicule, par une prise en charge des frais liés aux déplacements (taxi/VTC, location de véhicules sans permis ou classiques via LLD, transport en commun…) </v>
      </c>
      <c r="I26" s="240">
        <f>+'FA 3.1.B'!$C$26</f>
        <v>0</v>
      </c>
      <c r="J26" s="240">
        <f>+'FA 3.1.B'!$C$27</f>
        <v>0</v>
      </c>
      <c r="K26" s="241">
        <f>+'FA 3.1.B'!$E$60</f>
        <v>0</v>
      </c>
      <c r="L26" s="241">
        <f>+'FA 3.1.B'!$E$63</f>
        <v>0</v>
      </c>
      <c r="M26" s="241">
        <f>+'FA 3.1.B'!$E$62</f>
        <v>0</v>
      </c>
      <c r="N26" s="241">
        <f>+'FA 3.1.B'!$E$65</f>
        <v>0</v>
      </c>
      <c r="O26" s="241">
        <f>+'FA 3.1.B'!$E$68</f>
        <v>0</v>
      </c>
      <c r="P26" s="241">
        <f>+'FA 3.1.B'!$E$67</f>
        <v>0</v>
      </c>
    </row>
    <row r="27" spans="2:16" ht="73.2" customHeight="1" x14ac:dyDescent="0.3">
      <c r="B27" s="412">
        <f>+'4. Choix des F.A'!F40</f>
        <v>0</v>
      </c>
      <c r="C27" s="225">
        <f>+'FA 3.1.C'!$C$12</f>
        <v>3</v>
      </c>
      <c r="D27" s="189" t="str">
        <f>+'FA 3.1.C'!$C$13</f>
        <v>Contribuer à la couverture des besoins de l’ensemble des territoires identifiés comme zone rurale et QPV</v>
      </c>
      <c r="E27" s="189" t="str">
        <f>+'FA 3.1.C'!$C$15</f>
        <v>3.1</v>
      </c>
      <c r="F27" s="189" t="str">
        <f>+'FA 3.1.C'!$C$16</f>
        <v>Favoriser les conditions d’intervention dans les territoires concernés</v>
      </c>
      <c r="G27" s="426" t="str">
        <f>+'FA 3.1.C'!$C$19</f>
        <v>3.1.C</v>
      </c>
      <c r="H27" s="190" t="str">
        <f>+'FA 3.1.C'!$C$20</f>
        <v xml:space="preserve">Financer ou participer au financement du permis de conduire </v>
      </c>
      <c r="I27" s="240">
        <f>+'FA 3.1.C'!$C$26</f>
        <v>0</v>
      </c>
      <c r="J27" s="240">
        <f>+'FA 3.1.C'!$C$27</f>
        <v>0</v>
      </c>
      <c r="K27" s="241">
        <f>+'FA 3.1.C'!$E$60</f>
        <v>0</v>
      </c>
      <c r="L27" s="241">
        <f>+'FA 3.1.C'!$E$63</f>
        <v>0</v>
      </c>
      <c r="M27" s="241">
        <f>+'FA 3.1.C'!$E$62</f>
        <v>0</v>
      </c>
      <c r="N27" s="241">
        <f>+'FA 3.1.C'!$E$65</f>
        <v>0</v>
      </c>
      <c r="O27" s="241">
        <f>+'FA 3.1.C'!$E$68</f>
        <v>0</v>
      </c>
      <c r="P27" s="241">
        <f>+'FA 3.1.C'!$E$67</f>
        <v>0</v>
      </c>
    </row>
    <row r="28" spans="2:16" ht="73.2" customHeight="1" x14ac:dyDescent="0.3">
      <c r="B28" s="412">
        <f>+'4. Choix des F.A'!F41</f>
        <v>0</v>
      </c>
      <c r="C28" s="225">
        <f>+'FA 3.1.D'!$C$12</f>
        <v>3</v>
      </c>
      <c r="D28" s="189" t="str">
        <f>+'FA 3.1.D'!$C$13</f>
        <v>Contribuer à la couverture des besoins de l’ensemble des territoires identifiés comme zone rurale et QPV</v>
      </c>
      <c r="E28" s="189" t="str">
        <f>+'FA 3.1.D'!$C$15</f>
        <v>3.1</v>
      </c>
      <c r="F28" s="189" t="str">
        <f>+'FA 3.1.D'!$C$16</f>
        <v>Favoriser les conditions d’intervention dans les territoires concernés</v>
      </c>
      <c r="G28" s="426" t="str">
        <f>+'FA 3.1.D'!$C$19</f>
        <v>3.1.D</v>
      </c>
      <c r="H28" s="190" t="str">
        <f>+'FA 3.1.D'!$C$20</f>
        <v>Organiser des temps de repos pour les intervenants ayant des horaires discontinus (coupures entre missions), dans les locaux du service ou des tiers lieux</v>
      </c>
      <c r="I28" s="240">
        <f>+'FA 3.1.D'!$C$26</f>
        <v>0</v>
      </c>
      <c r="J28" s="240">
        <f>+'FA 3.1.D'!$C$27</f>
        <v>0</v>
      </c>
      <c r="K28" s="241">
        <f>+'FA 3.1.D'!$E$60</f>
        <v>0</v>
      </c>
      <c r="L28" s="241">
        <f>+'FA 3.1.D'!$E$63</f>
        <v>0</v>
      </c>
      <c r="M28" s="241">
        <f>+'FA 3.1.D'!$E$62</f>
        <v>0</v>
      </c>
      <c r="N28" s="241">
        <f>+'FA 3.1.D'!$E$65</f>
        <v>0</v>
      </c>
      <c r="O28" s="241">
        <f>+'FA 3.1.D'!$E$68</f>
        <v>0</v>
      </c>
      <c r="P28" s="241">
        <f>+'FA 3.1.D'!$E$67</f>
        <v>0</v>
      </c>
    </row>
    <row r="29" spans="2:16" ht="73.2" customHeight="1" x14ac:dyDescent="0.3">
      <c r="B29" s="412">
        <f>+'4. Choix des F.A'!F42</f>
        <v>0</v>
      </c>
      <c r="C29" s="225">
        <f>+'FA 3.2.A'!$C$12</f>
        <v>3</v>
      </c>
      <c r="D29" s="189" t="str">
        <f>+'FA 3.2.A'!$C$13</f>
        <v>Contribuer à la couverture des besoins de l’ensemble des territoires identifiés comme zone rurale et QPV</v>
      </c>
      <c r="E29" s="189" t="str">
        <f>+'FA 3.2.A'!$C$15</f>
        <v>3.2</v>
      </c>
      <c r="F29" s="189" t="str">
        <f>+'FA 3.2.A'!$C$16</f>
        <v xml:space="preserve">Mieux indemniser les trajets des intervenants dans les territoires concernés </v>
      </c>
      <c r="G29" s="426" t="str">
        <f>+'FA 3.2.A'!$C$19</f>
        <v>3.2.A</v>
      </c>
      <c r="H29" s="190" t="str">
        <f>+'FA 3.2.A'!$C$20</f>
        <v>Attribuer une prime / indemnité “mobilité” en faveur des salariés intervenant sur ces territoires</v>
      </c>
      <c r="I29" s="240">
        <f>+'FA 3.2.A'!$C$26</f>
        <v>0</v>
      </c>
      <c r="J29" s="240">
        <f>+'FA 3.2.A'!$C$27</f>
        <v>0</v>
      </c>
      <c r="K29" s="241">
        <f>+'FA 3.2.A'!$E$60</f>
        <v>0</v>
      </c>
      <c r="L29" s="241">
        <f>+'FA 3.2.A'!$E$63</f>
        <v>0</v>
      </c>
      <c r="M29" s="241">
        <f>+'FA 3.2.A'!$E$62</f>
        <v>0</v>
      </c>
      <c r="N29" s="241">
        <f>+'FA 3.2.A'!$E$65</f>
        <v>0</v>
      </c>
      <c r="O29" s="241">
        <f>+'FA 3.2.A'!$E$68</f>
        <v>0</v>
      </c>
      <c r="P29" s="241">
        <f>+'FA 3.2.A'!$E$67</f>
        <v>0</v>
      </c>
    </row>
    <row r="30" spans="2:16" ht="66" customHeight="1" x14ac:dyDescent="0.3">
      <c r="B30" s="412">
        <f>+'4. Choix des F.A'!F43</f>
        <v>0</v>
      </c>
      <c r="C30" s="225">
        <f>+'FA 4.1.A'!$C$12</f>
        <v>4</v>
      </c>
      <c r="D30" s="189" t="str">
        <f>+'FA 4.1.A'!$C$13</f>
        <v>Apporter une aide aux aidants des personnes accompagnées</v>
      </c>
      <c r="E30" s="189" t="str">
        <f>+'FA 4.1.A'!$C$15</f>
        <v>4.1</v>
      </c>
      <c r="F30" s="189" t="str">
        <f>+'FA 4.1.A'!$C$16</f>
        <v xml:space="preserve">Développer le repérage et l’accompagnement des aidants en difficulté vers les solutions adaptées  </v>
      </c>
      <c r="G30" s="426" t="str">
        <f>+'FA 4.1.A'!$C$19</f>
        <v>4.1.A</v>
      </c>
      <c r="H30" s="190" t="str">
        <f>+'FA 4.1.A'!$C$20</f>
        <v>Sensibiliser les responsables de secteur et encadrants aux besoins des aidants en difficulté (en s’appuyant notamment sur les actions de sensibilisation menées par l’Agence AutonomY)</v>
      </c>
      <c r="I30" s="240">
        <f>+'FA 4.1.A'!$C$26</f>
        <v>0</v>
      </c>
      <c r="J30" s="240">
        <f>+'FA 4.1.A'!$C$27</f>
        <v>0</v>
      </c>
      <c r="K30" s="241">
        <f>+'FA 4.1.A'!$E$60</f>
        <v>0</v>
      </c>
      <c r="L30" s="241">
        <f>+'FA 4.1.A'!$E$63</f>
        <v>0</v>
      </c>
      <c r="M30" s="241">
        <f>+'FA 4.1.A'!$E$62</f>
        <v>0</v>
      </c>
      <c r="N30" s="241">
        <f>+'FA 4.1.A'!$E$65</f>
        <v>0</v>
      </c>
      <c r="O30" s="241">
        <f>+'FA 4.1.A'!$E$68</f>
        <v>0</v>
      </c>
      <c r="P30" s="241">
        <f>+'FA 4.1.A'!$E$67</f>
        <v>0</v>
      </c>
    </row>
    <row r="31" spans="2:16" ht="66" customHeight="1" x14ac:dyDescent="0.3">
      <c r="B31" s="412">
        <f>+'4. Choix des F.A'!F44</f>
        <v>0</v>
      </c>
      <c r="C31" s="225">
        <f>+'FA 4.1.B'!$C$12</f>
        <v>4</v>
      </c>
      <c r="D31" s="189" t="str">
        <f>+'FA 4.1.B'!$C$13</f>
        <v>Apporter une aide aux aidants des personnes accompagnées</v>
      </c>
      <c r="E31" s="189" t="str">
        <f>+'FA 4.1.B'!$C$15</f>
        <v>4.1</v>
      </c>
      <c r="F31" s="189" t="str">
        <f>+'FA 4.1.B'!$C$16</f>
        <v xml:space="preserve">Développer le repérage et l’accompagnement des aidants en difficulté vers les solutions adaptées  </v>
      </c>
      <c r="G31" s="426" t="str">
        <f>+'FA 4.1.B'!$C$19</f>
        <v>4.1.B</v>
      </c>
      <c r="H31" s="190" t="str">
        <f>+'FA 4.1.B'!$C$20</f>
        <v>Désigner un « référent aidants » au sein du service, chargé d’orienter les usagers vers les solutions adaptées et d’identifier les besoins de formation des équipes</v>
      </c>
      <c r="I31" s="240">
        <f>+'FA 4.1.B'!$C$26</f>
        <v>0</v>
      </c>
      <c r="J31" s="240">
        <f>+'FA 4.1.B'!$C$27</f>
        <v>0</v>
      </c>
      <c r="K31" s="241">
        <f>+'FA 4.1.B'!$E$60</f>
        <v>0</v>
      </c>
      <c r="L31" s="241">
        <f>+'FA 4.1.B'!$E$63</f>
        <v>0</v>
      </c>
      <c r="M31" s="241">
        <f>+'FA 4.1.B'!$E$62</f>
        <v>0</v>
      </c>
      <c r="N31" s="241">
        <f>+'FA 4.1.B'!$E$65</f>
        <v>0</v>
      </c>
      <c r="O31" s="241">
        <f>+'FA 4.1.B'!$E$68</f>
        <v>0</v>
      </c>
      <c r="P31" s="241">
        <f>+'FA 4.1.B'!$E$67</f>
        <v>0</v>
      </c>
    </row>
    <row r="32" spans="2:16" ht="66" customHeight="1" x14ac:dyDescent="0.3">
      <c r="B32" s="412">
        <f>+'4. Choix des F.A'!F45</f>
        <v>0</v>
      </c>
      <c r="C32" s="225">
        <f>+'FA 4.1.C'!$C$12</f>
        <v>4</v>
      </c>
      <c r="D32" s="189" t="str">
        <f>+'FA 4.1.C'!$C$13</f>
        <v>Apporter une aide aux aidants des personnes accompagnées</v>
      </c>
      <c r="E32" s="189" t="str">
        <f>+'FA 4.1.C'!$C$15</f>
        <v>4.1</v>
      </c>
      <c r="F32" s="189" t="str">
        <f>+'FA 4.1.C'!$C$16</f>
        <v xml:space="preserve">Développer le repérage et l’accompagnement des aidants en difficulté vers les solutions adaptées  </v>
      </c>
      <c r="G32" s="426" t="str">
        <f>+'FA 4.1.C'!$C$19</f>
        <v>4.1.C</v>
      </c>
      <c r="H32" s="190" t="str">
        <f>+'FA 4.1.C'!$C$20</f>
        <v>Former les intervenants au repérage des aidants en difficulté (en s’appuyant notamment sur l’offre de formation référencée par l’Agence AutonomY)</v>
      </c>
      <c r="I32" s="240">
        <f>+'FA 4.1.C'!$C$26</f>
        <v>0</v>
      </c>
      <c r="J32" s="240">
        <f>+'FA 4.1.C'!$C$27</f>
        <v>0</v>
      </c>
      <c r="K32" s="241">
        <f>+'FA 4.1.C'!$E$60</f>
        <v>0</v>
      </c>
      <c r="L32" s="241">
        <f>+'FA 4.1.C'!$E$63</f>
        <v>0</v>
      </c>
      <c r="M32" s="241">
        <f>+'FA 4.1.C'!$E$62</f>
        <v>0</v>
      </c>
      <c r="N32" s="241">
        <f>+'FA 4.1.C'!$E$65</f>
        <v>0</v>
      </c>
      <c r="O32" s="241">
        <f>+'FA 4.1.C'!$E$68</f>
        <v>0</v>
      </c>
      <c r="P32" s="241">
        <f>+'FA 4.1.C'!$E$67</f>
        <v>0</v>
      </c>
    </row>
    <row r="33" spans="2:16" ht="66" customHeight="1" x14ac:dyDescent="0.3">
      <c r="B33" s="412">
        <f>+'4. Choix des F.A'!F46</f>
        <v>0</v>
      </c>
      <c r="C33" s="225">
        <f>+'FA 4.1.D'!$C$12</f>
        <v>4</v>
      </c>
      <c r="D33" s="189" t="str">
        <f>+'FA 4.1.D'!$C$13</f>
        <v>Apporter une aide aux aidants des personnes accompagnées</v>
      </c>
      <c r="E33" s="189" t="str">
        <f>+'FA 4.1.D'!$C$15</f>
        <v>4.1</v>
      </c>
      <c r="F33" s="189" t="str">
        <f>+'FA 4.1.D'!$C$16</f>
        <v xml:space="preserve">Développer le repérage et l’accompagnement des aidants en difficulté vers les solutions adaptées  </v>
      </c>
      <c r="G33" s="426" t="str">
        <f>+'FA 4.1.D'!$C$19</f>
        <v>4.1.D</v>
      </c>
      <c r="H33" s="190" t="str">
        <f>+'FA 4.1.D'!$C$20</f>
        <v>Formaliser un partenariat avec la/les Plateformes de Répit et d’Accompagnement des Aidants (PFR) du territoire et/ou des associations dédiées au soutien aux aidants</v>
      </c>
      <c r="I33" s="240">
        <f>+'FA 4.1.D'!$C$26</f>
        <v>0</v>
      </c>
      <c r="J33" s="240">
        <f>+'FA 4.1.D'!$C$27</f>
        <v>0</v>
      </c>
      <c r="K33" s="241">
        <f>+'FA 4.1.D'!$E$60</f>
        <v>0</v>
      </c>
      <c r="L33" s="241">
        <f>+'FA 4.1.D'!$E$63</f>
        <v>0</v>
      </c>
      <c r="M33" s="241">
        <f>+'FA 4.1.D'!$E$62</f>
        <v>0</v>
      </c>
      <c r="N33" s="241">
        <f>+'FA 4.1.D'!$E$65</f>
        <v>0</v>
      </c>
      <c r="O33" s="241">
        <f>+'FA 4.1.D'!$E$68</f>
        <v>0</v>
      </c>
      <c r="P33" s="241">
        <f>+'FA 4.1.D'!$E$67</f>
        <v>0</v>
      </c>
    </row>
    <row r="34" spans="2:16" ht="73.2" customHeight="1" x14ac:dyDescent="0.3">
      <c r="B34" s="412">
        <f>+'4. Choix des F.A'!F47</f>
        <v>0</v>
      </c>
      <c r="C34" s="225">
        <f>+'FA 4.2.A'!$C$12</f>
        <v>4</v>
      </c>
      <c r="D34" s="189" t="str">
        <f>+'FA 4.2.A'!$C$13</f>
        <v>Apporter une aide aux aidants des personnes accompagnées</v>
      </c>
      <c r="E34" s="189" t="str">
        <f>+'FA 4.2.A'!$C$15</f>
        <v>4.2</v>
      </c>
      <c r="F34" s="189" t="str">
        <f>+'FA 4.2.A'!$C$16</f>
        <v xml:space="preserve">Répondre au besoin de répit et de relayage des aidants </v>
      </c>
      <c r="G34" s="426" t="str">
        <f>+'FA 4.2.A'!$C$19</f>
        <v>4.2.A</v>
      </c>
      <c r="H34" s="190" t="str">
        <f>+'FA 4.2.A'!$C$20</f>
        <v xml:space="preserve">Définir un forfait répit permettant aux aidants de bénéficier ponctuellement d‘un temps de répit, sans que cette aide soit récurrente dans le temps (cette aide doit s’articuler aux aides existantes sur le territoire, forfait temps libre des plateformes de répit ou droit au répit). </v>
      </c>
      <c r="I34" s="240">
        <f>+'FA 4.2.A'!$C$26</f>
        <v>0</v>
      </c>
      <c r="J34" s="240">
        <f>+'FA 4.2.A'!$C$27</f>
        <v>0</v>
      </c>
      <c r="K34" s="241">
        <f>+'FA 4.2.A'!$E$60</f>
        <v>0</v>
      </c>
      <c r="L34" s="241">
        <f>+'FA 4.2.A'!$E$63</f>
        <v>0</v>
      </c>
      <c r="M34" s="241">
        <f>+'FA 4.2.A'!$E$62</f>
        <v>0</v>
      </c>
      <c r="N34" s="241">
        <f>+'FA 4.2.A'!$E$65</f>
        <v>0</v>
      </c>
      <c r="O34" s="241">
        <f>+'FA 4.2.A'!$E$68</f>
        <v>0</v>
      </c>
      <c r="P34" s="241">
        <f>+'FA 4.2.A'!$E$67</f>
        <v>0</v>
      </c>
    </row>
    <row r="35" spans="2:16" ht="73.2" customHeight="1" x14ac:dyDescent="0.3">
      <c r="B35" s="412">
        <f>+'4. Choix des F.A'!F48</f>
        <v>0</v>
      </c>
      <c r="C35" s="225">
        <f>+'FA 4.3.A'!$C$12</f>
        <v>4</v>
      </c>
      <c r="D35" s="189" t="str">
        <f>+'FA 4.3.A'!$C$13</f>
        <v>Apporter une aide aux aidants des personnes accompagnées</v>
      </c>
      <c r="E35" s="189" t="str">
        <f>+'FA 4.3.A'!$C$15</f>
        <v>4.3</v>
      </c>
      <c r="F35" s="189" t="str">
        <f>+'FA 4.3.A'!$C$16</f>
        <v xml:space="preserve">Répondre au besoin d’échange entre pairs des aidants </v>
      </c>
      <c r="G35" s="426" t="str">
        <f>+'FA 4.3.A'!$C$19</f>
        <v>4.3.A</v>
      </c>
      <c r="H35" s="190" t="str">
        <f>+'FA 4.3.A'!$C$20</f>
        <v>Informer et orienter les aidants vers les groupes d’échanges et les lieux de rencontre et de partage entre aidants</v>
      </c>
      <c r="I35" s="240">
        <f>+'FA 4.3.A'!$C$26</f>
        <v>0</v>
      </c>
      <c r="J35" s="240">
        <f>+'FA 4.3.A'!$C$27</f>
        <v>0</v>
      </c>
      <c r="K35" s="241">
        <f>+'FA 4.3.A'!$E$60</f>
        <v>0</v>
      </c>
      <c r="L35" s="241">
        <f>+'FA 4.3.A'!$E$63</f>
        <v>0</v>
      </c>
      <c r="M35" s="241">
        <f>+'FA 4.3.A'!$E$62</f>
        <v>0</v>
      </c>
      <c r="N35" s="241">
        <f>+'FA 4.3.A'!$E$65</f>
        <v>0</v>
      </c>
      <c r="O35" s="241">
        <f>+'FA 4.3.A'!$E$68</f>
        <v>0</v>
      </c>
      <c r="P35" s="241">
        <f>+'FA 4.3.A'!$E$67</f>
        <v>0</v>
      </c>
    </row>
    <row r="36" spans="2:16" ht="73.2" customHeight="1" x14ac:dyDescent="0.3">
      <c r="B36" s="412">
        <f>+'4. Choix des F.A'!F49</f>
        <v>0</v>
      </c>
      <c r="C36" s="225">
        <f>+'FA 4.3.B'!$C$12</f>
        <v>4</v>
      </c>
      <c r="D36" s="189" t="str">
        <f>+'FA 4.3.B'!$C$13</f>
        <v>Apporter une aide aux aidants des personnes accompagnées</v>
      </c>
      <c r="E36" s="189" t="str">
        <f>+'FA 4.3.B'!$C$15</f>
        <v>4.3</v>
      </c>
      <c r="F36" s="189" t="str">
        <f>+'FA 4.3.B'!$C$16</f>
        <v xml:space="preserve">Répondre au besoin d’échange entre pairs des aidants </v>
      </c>
      <c r="G36" s="426" t="str">
        <f>+'FA 4.3.B'!$C$19</f>
        <v>4.3.B</v>
      </c>
      <c r="H36" s="190" t="str">
        <f>+'FA 4.3.B'!$C$20</f>
        <v>En l’absence d’offre sur le territoire d’intervention, initier la démarche de partage et d’échanges entre aidants en lien avec les acteurs du soutien aux aidants</v>
      </c>
      <c r="I36" s="240">
        <f>+'FA 4.3.B'!$C$26</f>
        <v>0</v>
      </c>
      <c r="J36" s="240">
        <f>+'FA 4.3.B'!$C$27</f>
        <v>0</v>
      </c>
      <c r="K36" s="241">
        <f>+'FA 4.3.B'!$E$60</f>
        <v>0</v>
      </c>
      <c r="L36" s="241">
        <f>+'FA 4.3.B'!$E$63</f>
        <v>0</v>
      </c>
      <c r="M36" s="241">
        <f>+'FA 4.3.B'!$E$62</f>
        <v>0</v>
      </c>
      <c r="N36" s="241">
        <f>+'FA 4.3.B'!$E$65</f>
        <v>0</v>
      </c>
      <c r="O36" s="241">
        <f>+'FA 4.3.B'!$E$68</f>
        <v>0</v>
      </c>
      <c r="P36" s="241">
        <f>+'FA 4.3.B'!$E$67</f>
        <v>0</v>
      </c>
    </row>
    <row r="37" spans="2:16" ht="52.8" x14ac:dyDescent="0.3">
      <c r="B37" s="412">
        <f>+'4. Choix des F.A'!F50</f>
        <v>0</v>
      </c>
      <c r="C37" s="225">
        <f>+'FA 5.1.A'!$C$12</f>
        <v>5</v>
      </c>
      <c r="D37" s="189" t="str">
        <f>+'FA 5.1.A'!$C$13</f>
        <v>Améliorer la qualité de vie au travail des intervenants et favoriser l’insertion des demandeurs d’emploi</v>
      </c>
      <c r="E37" s="189" t="str">
        <f>+'FA 5.1.A'!$C$15</f>
        <v>5.1</v>
      </c>
      <c r="F37" s="189" t="str">
        <f>+'FA 5.1.A'!$C$16</f>
        <v>Favoriser l’insertion des demandeurs d’emploi</v>
      </c>
      <c r="G37" s="426" t="str">
        <f>+'FA 5.1.A'!$C$19</f>
        <v>5.1.A</v>
      </c>
      <c r="H37" s="190" t="str">
        <f>+'FA 5.1.A'!$C$20</f>
        <v xml:space="preserve">Favoriser l’insertion des demandeurs d'emploi, par exemple au travers de périodes d’immersion professionnelle (PMSMP), terrain de stage, propositions d’embauche </v>
      </c>
      <c r="I37" s="240">
        <f>+'FA 5.1.A'!$C$26</f>
        <v>0</v>
      </c>
      <c r="J37" s="240">
        <f>+'FA 5.1.A'!$C$27</f>
        <v>0</v>
      </c>
      <c r="K37" s="241">
        <f>+'FA 5.1.A'!$E$60</f>
        <v>0</v>
      </c>
      <c r="L37" s="241">
        <f>+'FA 5.1.A'!$E$63</f>
        <v>0</v>
      </c>
      <c r="M37" s="241">
        <f>+'FA 5.1.A'!$E$62</f>
        <v>0</v>
      </c>
      <c r="N37" s="241">
        <f>+'FA 5.1.A'!$E$65</f>
        <v>0</v>
      </c>
      <c r="O37" s="241">
        <f>+'FA 5.1.A'!$E$68</f>
        <v>0</v>
      </c>
      <c r="P37" s="241">
        <f>+'FA 5.1.A'!$E$67</f>
        <v>0</v>
      </c>
    </row>
    <row r="38" spans="2:16" ht="86.4" x14ac:dyDescent="0.3">
      <c r="B38" s="412">
        <f>+'4. Choix des F.A'!F51</f>
        <v>0</v>
      </c>
      <c r="C38" s="225">
        <f>+'FA 5.1.B'!$C$12</f>
        <v>5</v>
      </c>
      <c r="D38" s="189" t="str">
        <f>+'FA 5.1.B'!$C$13</f>
        <v>Améliorer la qualité de vie au travail des intervenants et favoriser l’insertion des demandeurs d’emploi</v>
      </c>
      <c r="E38" s="189" t="str">
        <f>+'FA 5.1.B'!$C$15</f>
        <v>5.1</v>
      </c>
      <c r="F38" s="189" t="str">
        <f>+'FA 5.1.B'!$C$16</f>
        <v>Favoriser l’insertion des demandeurs d’emploi</v>
      </c>
      <c r="G38" s="426" t="str">
        <f>+'FA 5.1.B'!$C$19</f>
        <v>5.1.B</v>
      </c>
      <c r="H38" s="190" t="str">
        <f>+'FA 5.1.B'!$C$20</f>
        <v xml:space="preserve">Mettre en place des parcours d’accompagnement des nouveaux salariés portés par l’Agence AutonomY : tutorat, parcours de validation des acquis de l’expérience (VAE) Ou parcours « classiques » : période de mise en situation en milieu professionnel (PMSMP), préparation opérationnelle à l’emploi individuelle (POEI), contrat d’apprentissage, contrat de professionnalisation, promotion par alternance (Pro-A)	</v>
      </c>
      <c r="I38" s="240">
        <f>+'FA 5.1.B'!$C$26</f>
        <v>0</v>
      </c>
      <c r="J38" s="240">
        <f>+'FA 5.1.B'!$C$27</f>
        <v>0</v>
      </c>
      <c r="K38" s="241">
        <f>+'FA 5.1.B'!$E$60</f>
        <v>0</v>
      </c>
      <c r="L38" s="241">
        <f>+'FA 5.1.B'!$E$63</f>
        <v>0</v>
      </c>
      <c r="M38" s="241">
        <f>+'FA 5.1.B'!$E$62</f>
        <v>0</v>
      </c>
      <c r="N38" s="241">
        <f>+'FA 5.1.B'!$E$65</f>
        <v>0</v>
      </c>
      <c r="O38" s="241">
        <f>+'FA 5.1.B'!$E$68</f>
        <v>0</v>
      </c>
      <c r="P38" s="241">
        <f>+'FA 5.1.B'!$E$67</f>
        <v>0</v>
      </c>
    </row>
    <row r="39" spans="2:16" ht="52.8" x14ac:dyDescent="0.3">
      <c r="B39" s="412">
        <f>+'4. Choix des F.A'!F52</f>
        <v>0</v>
      </c>
      <c r="C39" s="225">
        <f>+'FA 5.1.C'!$C$12</f>
        <v>5</v>
      </c>
      <c r="D39" s="189" t="str">
        <f>+'FA 5.1.C'!$C$13</f>
        <v>Améliorer la qualité de vie au travail des intervenants et favoriser l’insertion des demandeurs d’emploi</v>
      </c>
      <c r="E39" s="189" t="str">
        <f>+'FA 5.1.C'!$C$15</f>
        <v>5.1</v>
      </c>
      <c r="F39" s="189" t="str">
        <f>+'FA 5.1.C'!$C$16</f>
        <v>Favoriser l’insertion des demandeurs d’emploi</v>
      </c>
      <c r="G39" s="426" t="str">
        <f>+'FA 5.1.C'!$C$19</f>
        <v>5.1.C</v>
      </c>
      <c r="H39" s="190" t="str">
        <f>+'FA 5.1.C'!$C$20</f>
        <v>Mettre en place des formations pour les nouveaux salariés, dans le cadre d’un parcours d’intégration (prévention, aidants, lien social, DomYcile, bientraitance…), inscrit dans un plan de gestion des compétences</v>
      </c>
      <c r="I39" s="240">
        <f>+'FA 5.1.C'!$C$26</f>
        <v>0</v>
      </c>
      <c r="J39" s="240">
        <f>+'FA 5.1.C'!$C$27</f>
        <v>0</v>
      </c>
      <c r="K39" s="241">
        <f>+'FA 5.1.C'!$E$60</f>
        <v>0</v>
      </c>
      <c r="L39" s="241">
        <f>+'FA 5.1.C'!$E$63</f>
        <v>0</v>
      </c>
      <c r="M39" s="241">
        <f>+'FA 5.1.C'!$E$62</f>
        <v>0</v>
      </c>
      <c r="N39" s="241">
        <f>+'FA 5.1.C'!$E$65</f>
        <v>0</v>
      </c>
      <c r="O39" s="241">
        <f>+'FA 5.1.C'!$E$68</f>
        <v>0</v>
      </c>
      <c r="P39" s="241">
        <f>+'FA 5.1.C'!$E$67</f>
        <v>0</v>
      </c>
    </row>
    <row r="40" spans="2:16" ht="52.8" x14ac:dyDescent="0.3">
      <c r="B40" s="412">
        <f>+'4. Choix des F.A'!F53</f>
        <v>0</v>
      </c>
      <c r="C40" s="225">
        <f>+'FA 5.2.A'!$C$12</f>
        <v>5</v>
      </c>
      <c r="D40" s="189" t="str">
        <f>+'FA 5.2.A'!$C$13</f>
        <v>Améliorer la qualité de vie au travail des intervenants et favoriser l’insertion des demandeurs d’emploi</v>
      </c>
      <c r="E40" s="189" t="str">
        <f>+'FA 5.2.A'!$C$15</f>
        <v>5.2</v>
      </c>
      <c r="F40" s="189" t="str">
        <f>+'FA 5.2.A'!$C$16</f>
        <v>Améliorer la qualité de vie et les conditions de travail</v>
      </c>
      <c r="G40" s="426" t="str">
        <f>+'FA 5.2.A'!$C$19</f>
        <v>5.2.A</v>
      </c>
      <c r="H40" s="190" t="str">
        <f>+'FA 5.2.A'!$C$20</f>
        <v>Sensibiliser les managers (cadres intermédiaires et dirigeants) à la démarche QVCT dans le cadre de la loi Santé au travail</v>
      </c>
      <c r="I40" s="240">
        <f>+'FA 5.2.A'!$C$26</f>
        <v>0</v>
      </c>
      <c r="J40" s="240">
        <f>+'FA 5.2.A'!$C$27</f>
        <v>0</v>
      </c>
      <c r="K40" s="241">
        <f>+'FA 5.2.A'!$E$60</f>
        <v>0</v>
      </c>
      <c r="L40" s="241">
        <f>+'FA 5.2.A'!$E$63</f>
        <v>0</v>
      </c>
      <c r="M40" s="241">
        <f>+'FA 5.2.A'!$E$62</f>
        <v>0</v>
      </c>
      <c r="N40" s="241">
        <f>+'FA 5.2.A'!$E$65</f>
        <v>0</v>
      </c>
      <c r="O40" s="241">
        <f>+'FA 5.2.A'!$E$68</f>
        <v>0</v>
      </c>
      <c r="P40" s="241">
        <f>+'FA 5.2.A'!$E$67</f>
        <v>0</v>
      </c>
    </row>
    <row r="41" spans="2:16" ht="52.8" x14ac:dyDescent="0.3">
      <c r="B41" s="412">
        <f>+'4. Choix des F.A'!F54</f>
        <v>0</v>
      </c>
      <c r="C41" s="225">
        <f>+'FA 5.2.B'!$C$12</f>
        <v>5</v>
      </c>
      <c r="D41" s="189" t="str">
        <f>+'FA 5.2.B'!$C$13</f>
        <v>Améliorer la qualité de vie au travail des intervenants et favoriser l’insertion des demandeurs d’emploi</v>
      </c>
      <c r="E41" s="189" t="str">
        <f>+'FA 5.2.B'!$C$15</f>
        <v>5.2</v>
      </c>
      <c r="F41" s="189" t="str">
        <f>+'FA 5.2.B'!$C$16</f>
        <v>Améliorer la qualité de vie et les conditions de travail</v>
      </c>
      <c r="G41" s="426" t="str">
        <f>+'FA 5.2.B'!$C$19</f>
        <v>5.2.B</v>
      </c>
      <c r="H41" s="190" t="str">
        <f>+'FA 5.2.B'!$C$20</f>
        <v>Désigner un « référent QVCT » au sein du service, chargé d’animer la démarche dans le service et d’identifier les besoins</v>
      </c>
      <c r="I41" s="240">
        <f>+'FA 5.2.B'!$C$26</f>
        <v>0</v>
      </c>
      <c r="J41" s="240">
        <f>+'FA 5.2.B'!$C$27</f>
        <v>0</v>
      </c>
      <c r="K41" s="241">
        <f>+'FA 5.2.B'!$E$60</f>
        <v>0</v>
      </c>
      <c r="L41" s="241">
        <f>+'FA 5.2.B'!$E$63</f>
        <v>0</v>
      </c>
      <c r="M41" s="241">
        <f>+'FA 5.2.B'!$E$62</f>
        <v>0</v>
      </c>
      <c r="N41" s="241">
        <f>+'FA 5.2.B'!$E$65</f>
        <v>0</v>
      </c>
      <c r="O41" s="241">
        <f>+'FA 5.2.B'!$E$68</f>
        <v>0</v>
      </c>
      <c r="P41" s="241">
        <f>+'FA 5.2.B'!$E$67</f>
        <v>0</v>
      </c>
    </row>
    <row r="42" spans="2:16" ht="83.4" customHeight="1" x14ac:dyDescent="0.3">
      <c r="B42" s="412">
        <f>+'4. Choix des F.A'!F55</f>
        <v>0</v>
      </c>
      <c r="C42" s="225">
        <f>+'FA 5.2.C'!$C$12</f>
        <v>5</v>
      </c>
      <c r="D42" s="189" t="str">
        <f>+'FA 5.2.C'!$C$13</f>
        <v>Améliorer la qualité de vie au travail des intervenants et favoriser l’insertion des demandeurs d’emploi</v>
      </c>
      <c r="E42" s="189" t="str">
        <f>+'FA 5.2.C'!$C$15</f>
        <v>5.2</v>
      </c>
      <c r="F42" s="189" t="str">
        <f>+'FA 5.2.C'!$C$16</f>
        <v>Améliorer la qualité de vie et les conditions de travail</v>
      </c>
      <c r="G42" s="426" t="str">
        <f>+'FA 5.2.C'!$C$19</f>
        <v>5.2.C</v>
      </c>
      <c r="H42" s="190" t="str">
        <f>+'FA 5.2.C'!$C$20</f>
        <v>Mettre en place une démarche globale et continue de diagnostic autour de la qualité de vie et des conditions de travail (identification des besoins, définition d’un plan d’Exemple d’action - en s’appuyant notamment sur les outils proposés par l’Agence AutonomY)</v>
      </c>
      <c r="I42" s="240">
        <f>+'FA 5.2.C'!$C$26</f>
        <v>0</v>
      </c>
      <c r="J42" s="240">
        <f>+'FA 5.2.C'!$C$27</f>
        <v>0</v>
      </c>
      <c r="K42" s="241">
        <f>+'FA 5.2.C'!$E$60</f>
        <v>0</v>
      </c>
      <c r="L42" s="241">
        <f>+'FA 5.2.C'!$E$63</f>
        <v>0</v>
      </c>
      <c r="M42" s="241">
        <f>+'FA 5.2.C'!$E$62</f>
        <v>0</v>
      </c>
      <c r="N42" s="241">
        <f>+'FA 5.2.C'!$E$65</f>
        <v>0</v>
      </c>
      <c r="O42" s="241">
        <f>+'FA 5.2.C'!$E$68</f>
        <v>0</v>
      </c>
      <c r="P42" s="241">
        <f>+'FA 5.2.C'!$E$67</f>
        <v>0</v>
      </c>
    </row>
    <row r="43" spans="2:16" ht="52.8" x14ac:dyDescent="0.3">
      <c r="B43" s="412">
        <f>+'4. Choix des F.A'!F56</f>
        <v>0</v>
      </c>
      <c r="C43" s="225">
        <f>+'FA 5.2.D'!$C$12</f>
        <v>5</v>
      </c>
      <c r="D43" s="189" t="str">
        <f>+'FA 5.2.D'!$C$13</f>
        <v>Améliorer la qualité de vie au travail des intervenants et favoriser l’insertion des demandeurs d’emploi</v>
      </c>
      <c r="E43" s="189" t="str">
        <f>+'FA 5.2.D'!$C$15</f>
        <v>5.2</v>
      </c>
      <c r="F43" s="189" t="str">
        <f>+'FA 5.2.D'!$C$16</f>
        <v>Améliorer la qualité de vie et les conditions de travail</v>
      </c>
      <c r="G43" s="426" t="str">
        <f>+'FA 5.2.D'!$C$19</f>
        <v>5.2.D</v>
      </c>
      <c r="H43" s="190" t="str">
        <f>+'FA 5.2.D'!$C$20</f>
        <v>Mettre en œuvre le plan d’Exemple d’action QVCT et financer les surcoûts générés par la mise en place de nouvelles pratiques managériales</v>
      </c>
      <c r="I43" s="240">
        <f>+'FA 5.2.D'!$C$26</f>
        <v>0</v>
      </c>
      <c r="J43" s="240">
        <f>+'FA 5.2.D'!$C$27</f>
        <v>0</v>
      </c>
      <c r="K43" s="241">
        <f>+'FA 5.2.D'!$E$60</f>
        <v>0</v>
      </c>
      <c r="L43" s="241">
        <f>+'FA 5.2.D'!$E$63</f>
        <v>0</v>
      </c>
      <c r="M43" s="241">
        <f>+'FA 5.2.D'!$E$62</f>
        <v>0</v>
      </c>
      <c r="N43" s="241">
        <f>+'FA 5.2.D'!$E$65</f>
        <v>0</v>
      </c>
      <c r="O43" s="241">
        <f>+'FA 5.2.D'!$E$68</f>
        <v>0</v>
      </c>
      <c r="P43" s="241">
        <f>+'FA 5.2.D'!$E$67</f>
        <v>0</v>
      </c>
    </row>
    <row r="44" spans="2:16" ht="52.2" customHeight="1" x14ac:dyDescent="0.3">
      <c r="B44" s="412">
        <f>+'4. Choix des F.A'!F57</f>
        <v>0</v>
      </c>
      <c r="C44" s="225">
        <f>+'FA 6.1.A'!$C$12</f>
        <v>6</v>
      </c>
      <c r="D44" s="189" t="str">
        <f>+'FA 6.1.A'!$C$13</f>
        <v>Lutter contre l’isolement des personnes accompagnées</v>
      </c>
      <c r="E44" s="189" t="str">
        <f>+'FA 6.1.A'!$C$15</f>
        <v>6.1</v>
      </c>
      <c r="F44" s="189" t="str">
        <f>+'FA 6.1.A'!$C$16</f>
        <v>Repérer et rompre les situations d’isolement</v>
      </c>
      <c r="G44" s="426" t="str">
        <f>+'FA 6.1.A'!$C$19</f>
        <v>6.1.A</v>
      </c>
      <c r="H44" s="190" t="str">
        <f>+'FA 6.1.A'!$C$20</f>
        <v>Sensibiliser les responsables de secteur / encadrants au repérage et à la gestion des situations d’isolement</v>
      </c>
      <c r="I44" s="240">
        <f>+'FA 6.1.A'!$C$26</f>
        <v>0</v>
      </c>
      <c r="J44" s="240">
        <f>+'FA 6.1.A'!$C$27</f>
        <v>0</v>
      </c>
      <c r="K44" s="241">
        <f>+'FA 6.1.A'!$E$60</f>
        <v>0</v>
      </c>
      <c r="L44" s="241">
        <f>+'FA 6.1.A'!$E$63</f>
        <v>0</v>
      </c>
      <c r="M44" s="241">
        <f>+'FA 6.1.A'!$E$62</f>
        <v>0</v>
      </c>
      <c r="N44" s="241">
        <f>+'FA 6.1.A'!$E$65</f>
        <v>0</v>
      </c>
      <c r="O44" s="241">
        <f>+'FA 6.1.A'!$E$68</f>
        <v>0</v>
      </c>
      <c r="P44" s="241">
        <f>+'FA 6.1.A'!$E$67</f>
        <v>0</v>
      </c>
    </row>
    <row r="45" spans="2:16" ht="52.2" customHeight="1" x14ac:dyDescent="0.3">
      <c r="B45" s="412">
        <f>+'4. Choix des F.A'!F58</f>
        <v>0</v>
      </c>
      <c r="C45" s="225">
        <f>+'FA 6.1.B'!$C$12</f>
        <v>6</v>
      </c>
      <c r="D45" s="189" t="str">
        <f>+'FA 6.1.B'!$C$13</f>
        <v>Lutter contre l’isolement des personnes accompagnées</v>
      </c>
      <c r="E45" s="189" t="str">
        <f>+'FA 6.1.B'!$C$15</f>
        <v>6.1</v>
      </c>
      <c r="F45" s="189" t="str">
        <f>+'FA 6.1.B'!$C$16</f>
        <v>Repérer et rompre les situations d’isolement</v>
      </c>
      <c r="G45" s="426" t="str">
        <f>+'FA 6.1.B'!$C$19</f>
        <v>6.1.B</v>
      </c>
      <c r="H45" s="190" t="str">
        <f>+'FA 6.1.B'!$C$20</f>
        <v>Désigner un « référent lutte contre l’isolement » au sein du service, chargé d’orienter les usagers vers les solutions adaptées et d’identifier les besoins de formation des équipes</v>
      </c>
      <c r="I45" s="240">
        <f>+'FA 6.1.B'!$C$26</f>
        <v>0</v>
      </c>
      <c r="J45" s="240">
        <f>+'FA 6.1.B'!$C$27</f>
        <v>0</v>
      </c>
      <c r="K45" s="241">
        <f>+'FA 6.1.B'!$E$60</f>
        <v>0</v>
      </c>
      <c r="L45" s="241">
        <f>+'FA 6.1.B'!$E$63</f>
        <v>0</v>
      </c>
      <c r="M45" s="241">
        <f>+'FA 6.1.B'!$E$62</f>
        <v>0</v>
      </c>
      <c r="N45" s="241">
        <f>+'FA 6.1.B'!$E$65</f>
        <v>0</v>
      </c>
      <c r="O45" s="241">
        <f>+'FA 6.1.B'!$E$68</f>
        <v>0</v>
      </c>
      <c r="P45" s="241">
        <f>+'FA 6.1.B'!$E$67</f>
        <v>0</v>
      </c>
    </row>
    <row r="46" spans="2:16" ht="52.2" customHeight="1" x14ac:dyDescent="0.3">
      <c r="B46" s="412">
        <f>+'4. Choix des F.A'!F59</f>
        <v>0</v>
      </c>
      <c r="C46" s="225">
        <f>+'FA 6.1.C'!$C$12</f>
        <v>6</v>
      </c>
      <c r="D46" s="189" t="str">
        <f>+'FA 6.1.C'!$C$13</f>
        <v>Lutter contre l’isolement des personnes accompagnées</v>
      </c>
      <c r="E46" s="189" t="str">
        <f>+'FA 6.1.C'!$C$15</f>
        <v>6.1</v>
      </c>
      <c r="F46" s="189" t="str">
        <f>+'FA 6.1.C'!$C$16</f>
        <v>Repérer et rompre les situations d’isolement</v>
      </c>
      <c r="G46" s="426" t="str">
        <f>+'FA 6.1.C'!$C$19</f>
        <v>6.1.C</v>
      </c>
      <c r="H46" s="190" t="str">
        <f>+'FA 6.1.C'!$C$20</f>
        <v>Former les intervenants au repérage et à la gestion des situations d’isolement, en s’appuyant notamment sur les outils développés par le Département et l’offre de formation proposée par l’Agence AutonomY</v>
      </c>
      <c r="I46" s="240">
        <f>+'FA 6.1.C'!$C$26</f>
        <v>0</v>
      </c>
      <c r="J46" s="240">
        <f>+'FA 6.1.C'!$C$27</f>
        <v>0</v>
      </c>
      <c r="K46" s="241">
        <f>+'FA 6.1.C'!$E$60</f>
        <v>0</v>
      </c>
      <c r="L46" s="241">
        <f>+'FA 6.1.C'!$E$63</f>
        <v>0</v>
      </c>
      <c r="M46" s="241">
        <f>+'FA 6.1.C'!$E$62</f>
        <v>0</v>
      </c>
      <c r="N46" s="241">
        <f>+'FA 6.1.C'!$E$65</f>
        <v>0</v>
      </c>
      <c r="O46" s="241">
        <f>+'FA 6.1.C'!$E$68</f>
        <v>0</v>
      </c>
      <c r="P46" s="241">
        <f>+'FA 6.1.C'!$E$67</f>
        <v>0</v>
      </c>
    </row>
    <row r="47" spans="2:16" ht="52.2" customHeight="1" x14ac:dyDescent="0.3">
      <c r="B47" s="412">
        <f>+'4. Choix des F.A'!F60</f>
        <v>0</v>
      </c>
      <c r="C47" s="225">
        <f>+'FA 6.1.C'!$C$12</f>
        <v>6</v>
      </c>
      <c r="D47" s="189" t="str">
        <f>+'FA 6.1.C'!$C$13</f>
        <v>Lutter contre l’isolement des personnes accompagnées</v>
      </c>
      <c r="E47" s="189" t="str">
        <f>+'FA 6.1.C'!$C$15</f>
        <v>6.1</v>
      </c>
      <c r="F47" s="189" t="str">
        <f>+'FA 6.1.C'!$C$16</f>
        <v>Repérer et rompre les situations d’isolement</v>
      </c>
      <c r="G47" s="426" t="s">
        <v>331</v>
      </c>
      <c r="H47" s="190" t="s">
        <v>333</v>
      </c>
      <c r="I47" s="240">
        <f>+'FA 6.1.D'!$C$26</f>
        <v>0</v>
      </c>
      <c r="J47" s="240">
        <f>+'FA 6.1.D'!$C$27</f>
        <v>0</v>
      </c>
      <c r="K47" s="241">
        <f>+'FA 6.1.D'!$E$60</f>
        <v>0</v>
      </c>
      <c r="L47" s="241">
        <f>+'FA 6.1.D'!$E$63</f>
        <v>0</v>
      </c>
      <c r="M47" s="241">
        <f>+'FA 6.1.D'!$E$62</f>
        <v>0</v>
      </c>
      <c r="N47" s="241">
        <f>+'FA 6.1.D'!$E$65</f>
        <v>0</v>
      </c>
      <c r="O47" s="241">
        <f>+'FA 6.1.D'!$E$68</f>
        <v>0</v>
      </c>
      <c r="P47" s="241">
        <f>+'FA 6.1.D'!$E$67</f>
        <v>0</v>
      </c>
    </row>
    <row r="48" spans="2:16" ht="52.2" customHeight="1" x14ac:dyDescent="0.3">
      <c r="B48" s="412">
        <f>+'4. Choix des F.A'!F61</f>
        <v>0</v>
      </c>
      <c r="C48" s="225">
        <f>+'FA 6.2.A'!$C$12</f>
        <v>6</v>
      </c>
      <c r="D48" s="189" t="str">
        <f>+'FA 6.2.A'!$C$13</f>
        <v>Lutter contre l’isolement des personnes accompagnées</v>
      </c>
      <c r="E48" s="189" t="str">
        <f>+'FA 6.2.A'!$C$15</f>
        <v>6.2</v>
      </c>
      <c r="F48" s="189" t="str">
        <f>+'FA 6.2.A'!$C$16</f>
        <v>Repérer et rompre les situations d’isolement</v>
      </c>
      <c r="G48" s="426" t="str">
        <f>+'FA 6.2.A'!$C$19</f>
        <v>6.2.A</v>
      </c>
      <c r="H48" s="190" t="str">
        <f>+'FA 6.2.A'!$C$20</f>
        <v xml:space="preserve">Participer aux actions “lien social” développées par les acteurs de proximité </v>
      </c>
      <c r="I48" s="240">
        <f>+'FA 6.2.A'!$C$26</f>
        <v>0</v>
      </c>
      <c r="J48" s="240">
        <f>+'FA 6.2.A'!$C$27</f>
        <v>0</v>
      </c>
      <c r="K48" s="241">
        <f>+'FA 6.2.A'!$E$60</f>
        <v>0</v>
      </c>
      <c r="L48" s="241">
        <f>+'FA 6.2.A'!$E$63</f>
        <v>0</v>
      </c>
      <c r="M48" s="241">
        <f>+'FA 6.2.A'!$E$62</f>
        <v>0</v>
      </c>
      <c r="N48" s="241">
        <f>+'FA 6.2.A'!$E$65</f>
        <v>0</v>
      </c>
      <c r="O48" s="241">
        <f>+'FA 6.2.A'!$E$68</f>
        <v>0</v>
      </c>
      <c r="P48" s="241">
        <f>+'FA 6.2.A'!$E$67</f>
        <v>0</v>
      </c>
    </row>
    <row r="49" spans="2:16" ht="52.2" customHeight="1" x14ac:dyDescent="0.3">
      <c r="B49" s="412">
        <f>+'4. Choix des F.A'!F62</f>
        <v>0</v>
      </c>
      <c r="C49" s="225">
        <f>+'FA 6.2.B'!$C$12</f>
        <v>6</v>
      </c>
      <c r="D49" s="189" t="str">
        <f>+'FA 6.2.B'!$C$13</f>
        <v>Lutter contre l’isolement des personnes accompagnées</v>
      </c>
      <c r="E49" s="189" t="str">
        <f>+'FA 6.2.B'!$C$15</f>
        <v>6.2</v>
      </c>
      <c r="F49" s="189" t="str">
        <f>+'FA 6.2.B'!$C$16</f>
        <v>Repérer et rompre les situations d’isolement</v>
      </c>
      <c r="G49" s="426" t="str">
        <f>+'FA 6.2.B'!$C$19</f>
        <v>6.2.B</v>
      </c>
      <c r="H49" s="190" t="str">
        <f>+'FA 6.2.B'!$C$20</f>
        <v xml:space="preserve">Proposer un service d’accompagnement véhiculé (véhicule du service, en remplacement du taxi par exemple), afin de faciliter les déplacements des usagers dans le cadre d’animations visant à développer les liens sociaux </v>
      </c>
      <c r="I49" s="240">
        <f>+'FA 6.2.B'!$C$26</f>
        <v>0</v>
      </c>
      <c r="J49" s="240">
        <f>+'FA 6.2.B'!$C$27</f>
        <v>0</v>
      </c>
      <c r="K49" s="241">
        <f>+'FA 6.2.B'!$E$60</f>
        <v>0</v>
      </c>
      <c r="L49" s="241">
        <f>+'FA 6.2.B'!$E$63</f>
        <v>0</v>
      </c>
      <c r="M49" s="241">
        <f>+'FA 6.2.B'!$E$62</f>
        <v>0</v>
      </c>
      <c r="N49" s="241">
        <f>+'FA 6.2.B'!$E$65</f>
        <v>0</v>
      </c>
      <c r="O49" s="241">
        <f>+'FA 6.2.B'!$E$68</f>
        <v>0</v>
      </c>
      <c r="P49" s="241">
        <f>+'FA 6.2.B'!$E$67</f>
        <v>0</v>
      </c>
    </row>
    <row r="50" spans="2:16" ht="52.2" customHeight="1" x14ac:dyDescent="0.3">
      <c r="B50" s="412">
        <f>+'4. Choix des F.A'!F63</f>
        <v>0</v>
      </c>
      <c r="C50" s="225">
        <f>+'FA 6.2.C'!$C$12</f>
        <v>6</v>
      </c>
      <c r="D50" s="189" t="str">
        <f>+'FA 6.2.C'!$C$13</f>
        <v>Lutter contre l’isolement des personnes accompagnées</v>
      </c>
      <c r="E50" s="189" t="str">
        <f>+'FA 6.2.C'!$C$15</f>
        <v>6.2</v>
      </c>
      <c r="F50" s="189" t="str">
        <f>+'FA 6.2.C'!$C$16</f>
        <v>Repérer et rompre les situations d’isolement</v>
      </c>
      <c r="G50" s="426" t="str">
        <f>+'FA 6.2.C'!$C$19</f>
        <v>6.2.C</v>
      </c>
      <c r="H50" s="190" t="str">
        <f>+'FA 6.2.C'!$C$20</f>
        <v xml:space="preserve">Initier les personnes accompagnées à l’usage du numérique pour rester connectées avec leurs proches </v>
      </c>
      <c r="I50" s="240">
        <f>+'FA 6.2.C'!$C$26</f>
        <v>0</v>
      </c>
      <c r="J50" s="240">
        <f>+'FA 6.2.C'!$C$27</f>
        <v>0</v>
      </c>
      <c r="K50" s="241">
        <f>+'FA 6.2.C'!$E$60</f>
        <v>0</v>
      </c>
      <c r="L50" s="241">
        <f>+'FA 6.2.C'!$E$63</f>
        <v>0</v>
      </c>
      <c r="M50" s="241">
        <f>+'FA 6.2.C'!$E$62</f>
        <v>0</v>
      </c>
      <c r="N50" s="241">
        <f>+'FA 6.2.C'!$E$65</f>
        <v>0</v>
      </c>
      <c r="O50" s="241">
        <f>+'FA 6.2.C'!$E$68</f>
        <v>0</v>
      </c>
      <c r="P50" s="241">
        <f>+'FA 6.2.C'!$E$67</f>
        <v>0</v>
      </c>
    </row>
    <row r="51" spans="2:16" x14ac:dyDescent="0.3">
      <c r="B51" s="412">
        <f>+'4. Choix des F.A'!F64</f>
        <v>0</v>
      </c>
      <c r="C51" s="432">
        <f>+'FA supp 1'!$C$12</f>
        <v>0</v>
      </c>
      <c r="D51" s="427">
        <f>+'FA supp 1'!$C$13</f>
        <v>0</v>
      </c>
      <c r="E51" s="427">
        <f>+'FA supp 1'!$C$15</f>
        <v>0</v>
      </c>
      <c r="F51" s="427">
        <f>+'FA supp 1'!$C$16</f>
        <v>0</v>
      </c>
      <c r="G51" s="433">
        <f>+'FA supp 1'!$C$19</f>
        <v>0</v>
      </c>
      <c r="H51" s="428">
        <f>+'FA supp 1'!$C$20</f>
        <v>0</v>
      </c>
      <c r="I51" s="240">
        <f>+'FA supp 1'!$C$26</f>
        <v>0</v>
      </c>
      <c r="J51" s="240">
        <f>+'FA supp 1'!$C$27</f>
        <v>0</v>
      </c>
      <c r="K51" s="241">
        <f>+'FA supp 1'!$E$60</f>
        <v>0</v>
      </c>
      <c r="L51" s="241">
        <f>+'FA supp 1'!$E$63</f>
        <v>0</v>
      </c>
      <c r="M51" s="241">
        <f>+'FA supp 1'!$E$62</f>
        <v>0</v>
      </c>
      <c r="N51" s="241">
        <f>+'FA supp 1'!$E$65</f>
        <v>0</v>
      </c>
      <c r="O51" s="241">
        <f>+'FA supp 1'!$E$68</f>
        <v>0</v>
      </c>
      <c r="P51" s="241">
        <f>+'FA supp 1'!$E$67</f>
        <v>0</v>
      </c>
    </row>
    <row r="52" spans="2:16" x14ac:dyDescent="0.3">
      <c r="B52" s="412">
        <f>+'4. Choix des F.A'!F65</f>
        <v>0</v>
      </c>
      <c r="C52" s="432">
        <f>+'FA supp 2'!$C$12</f>
        <v>0</v>
      </c>
      <c r="D52" s="427">
        <f>+'FA supp 2'!$C$13</f>
        <v>0</v>
      </c>
      <c r="E52" s="427">
        <f>+'FA supp 2'!$C$15</f>
        <v>0</v>
      </c>
      <c r="F52" s="427">
        <f>+'FA supp 2'!$C$16</f>
        <v>0</v>
      </c>
      <c r="G52" s="433">
        <f>+'FA supp 2'!$C$19</f>
        <v>0</v>
      </c>
      <c r="H52" s="428">
        <f>+'FA supp 2'!$C$20</f>
        <v>0</v>
      </c>
      <c r="I52" s="240">
        <f>+'FA supp 2'!$C$26</f>
        <v>0</v>
      </c>
      <c r="J52" s="240">
        <f>+'FA supp 2'!$C$27</f>
        <v>0</v>
      </c>
      <c r="K52" s="241">
        <f>+'FA supp 2'!$E$60</f>
        <v>0</v>
      </c>
      <c r="L52" s="241">
        <f>+'FA supp 2'!$E$63</f>
        <v>0</v>
      </c>
      <c r="M52" s="241">
        <f>+'FA supp 2'!$E$62</f>
        <v>0</v>
      </c>
      <c r="N52" s="241">
        <f>+'FA supp 2'!$E$65</f>
        <v>0</v>
      </c>
      <c r="O52" s="241">
        <f>+'FA supp 2'!$E$68</f>
        <v>0</v>
      </c>
      <c r="P52" s="241">
        <f>+'FA supp 2'!$E$67</f>
        <v>0</v>
      </c>
    </row>
    <row r="53" spans="2:16" x14ac:dyDescent="0.3">
      <c r="B53" s="412">
        <f>+'4. Choix des F.A'!F66</f>
        <v>0</v>
      </c>
      <c r="C53" s="432">
        <f>+'FA supp 3'!$C$12</f>
        <v>0</v>
      </c>
      <c r="D53" s="427">
        <f>+'FA supp 3'!$C$13</f>
        <v>0</v>
      </c>
      <c r="E53" s="427">
        <f>+'FA supp 3'!$C$15</f>
        <v>0</v>
      </c>
      <c r="F53" s="427">
        <f>+'FA supp 3'!$C$16</f>
        <v>0</v>
      </c>
      <c r="G53" s="433">
        <f>+'FA supp 3'!$C$19</f>
        <v>0</v>
      </c>
      <c r="H53" s="428">
        <f>+'FA supp 3'!$C$20</f>
        <v>0</v>
      </c>
      <c r="I53" s="240">
        <f>+'FA supp 3'!$C$26</f>
        <v>0</v>
      </c>
      <c r="J53" s="240">
        <f>+'FA supp 3'!$C$27</f>
        <v>0</v>
      </c>
      <c r="K53" s="241">
        <f>+'FA supp 3'!$E$60</f>
        <v>0</v>
      </c>
      <c r="L53" s="241">
        <f>+'FA supp 3'!$E$63</f>
        <v>0</v>
      </c>
      <c r="M53" s="241">
        <f>+'FA supp 3'!$E$62</f>
        <v>0</v>
      </c>
      <c r="N53" s="241">
        <f>+'FA supp 3'!$E$65</f>
        <v>0</v>
      </c>
      <c r="O53" s="241">
        <f>+'FA supp 3'!$E$68</f>
        <v>0</v>
      </c>
      <c r="P53" s="241">
        <f>+'FA supp 3'!$E$67</f>
        <v>0</v>
      </c>
    </row>
  </sheetData>
  <autoFilter ref="B5:P53" xr:uid="{9276C145-A00E-4613-B762-900B5320C0B8}"/>
  <mergeCells count="1">
    <mergeCell ref="C2:P4"/>
  </mergeCells>
  <hyperlinks>
    <hyperlink ref="G6" location="'FA 1.1.A'!Impression_des_titres" display="'FA 1.1.A'!Impression_des_titres" xr:uid="{332E051C-A57F-4898-B307-4A204E06721C}"/>
    <hyperlink ref="G7" location="'FA 1.1.B'!Impression_des_titres" display="'FA 1.1.B'!Impression_des_titres" xr:uid="{F18106F9-1D34-490B-AFE0-A5AFBB2F60C7}"/>
    <hyperlink ref="G8" location="'FA 1.1.C'!Impression_des_titres" display="'FA 1.1.C'!Impression_des_titres" xr:uid="{84229727-9241-4609-AECD-BE07A31E9D3E}"/>
    <hyperlink ref="G9" location="'FA 1.2.A'!Impression_des_titres" display="'FA 1.2.A'!Impression_des_titres" xr:uid="{2E8B0C35-E270-4CA5-91A6-23E3A76D5331}"/>
    <hyperlink ref="G10" location="'FA 1.2.B'!Impression_des_titres" display="'FA 1.2.B'!Impression_des_titres" xr:uid="{EB671169-DAC8-4E72-9783-000D95DFD050}"/>
    <hyperlink ref="G11" location="'FA 1.2.C'!Impression_des_titres" display="'FA 1.2.C'!Impression_des_titres" xr:uid="{B0F93F28-523A-4B76-AA67-8BE5387367EE}"/>
    <hyperlink ref="G12" location="'FA 1.2.D'!Impression_des_titres" display="'FA 1.2.D'!Impression_des_titres" xr:uid="{199E49A7-3C40-41C7-8054-FBA9CC21C05F}"/>
    <hyperlink ref="G13" location="'FA 1.2.E'!Impression_des_titres" display="'FA 1.2.E'!Impression_des_titres" xr:uid="{6AA1469C-0720-401C-8F8F-255E82B1075D}"/>
    <hyperlink ref="G14" location="'FA 1.3.A'!Impression_des_titres" display="'FA 1.3.A'!Impression_des_titres" xr:uid="{8941822B-F0A7-486C-8860-2F3BD15D1CB7}"/>
    <hyperlink ref="G15" location="'FA 1.3.B'!Impression_des_titres" display="'FA 1.3.B'!Impression_des_titres" xr:uid="{00B190BE-5828-47B5-91D5-084B2BD63E98}"/>
    <hyperlink ref="G16" location="'FA 1.3.C'!Impression_des_titres" display="'FA 1.3.C'!Impression_des_titres" xr:uid="{9FCFD4A9-DE41-424C-A75A-B2FC569C756D}"/>
    <hyperlink ref="G17" location="'FA 1.3.D'!Impression_des_titres" display="'FA 1.3.D'!Impression_des_titres" xr:uid="{2CC0DEFF-9D42-4524-A12F-363B45DE9469}"/>
    <hyperlink ref="G18" location="'FA 2.1.A'!Impression_des_titres" display="'FA 2.1.A'!Impression_des_titres" xr:uid="{6D1CD0B0-85DF-42ED-B216-DB4C84141990}"/>
    <hyperlink ref="G19" location="'FA 2.1.B'!Impression_des_titres" display="'FA 2.1.B'!Impression_des_titres" xr:uid="{7A46DC19-74F7-47C2-BD9B-CCFDDF91A653}"/>
    <hyperlink ref="G20" location="'FA 2.1.C'!Impression_des_titres" display="'FA 2.1.C'!Impression_des_titres" xr:uid="{37D7F02D-24FF-424D-BD2A-3F66DA6DD92F}"/>
    <hyperlink ref="G21" location="'FA 2.2.A'!Impression_des_titres" display="'FA 2.2.A'!Impression_des_titres" xr:uid="{23C8A3F8-1D36-46FF-B815-80430A109324}"/>
    <hyperlink ref="G22" location="'FA 2.2.B'!Impression_des_titres" display="'FA 2.2.B'!Impression_des_titres" xr:uid="{34524E28-11E9-4336-971E-AAA785C34F17}"/>
    <hyperlink ref="G23" location="'FA 2.2.C'!Impression_des_titres" display="'FA 2.2.C'!Impression_des_titres" xr:uid="{E27F09A3-B970-4CF2-9828-5CCDE77FEA5D}"/>
    <hyperlink ref="G24" location="'FA 2.2.D'!Impression_des_titres" display="'FA 2.2.D'!Impression_des_titres" xr:uid="{2209C9F0-EB4E-47AC-83C5-CCE07CD59E02}"/>
    <hyperlink ref="G25" location="'FA 3.1.A'!Impression_des_titres" display="'FA 3.1.A'!Impression_des_titres" xr:uid="{96487570-ADB7-4D89-827B-6ADB0CDA2918}"/>
    <hyperlink ref="G26" location="'FA 3.1.B'!Impression_des_titres" display="'FA 3.1.B'!Impression_des_titres" xr:uid="{B9C3AC89-BA96-4524-93B1-3DFE73DE4643}"/>
    <hyperlink ref="G27" location="'FA 3.1.C'!Impression_des_titres" display="'FA 3.1.C'!Impression_des_titres" xr:uid="{3F6F80D6-6BB9-49DE-823E-5015F5477DD2}"/>
    <hyperlink ref="G28" location="'FA 3.1.D'!Impression_des_titres" display="'FA 3.1.D'!Impression_des_titres" xr:uid="{8CB6C0FC-F140-4079-9EE3-DFA1AD2B5248}"/>
    <hyperlink ref="G29" location="'FA 3.2.A'!Impression_des_titres" display="'FA 3.2.A'!Impression_des_titres" xr:uid="{72F778B6-959B-442D-B0F1-11D8FB0C8A71}"/>
    <hyperlink ref="G30" location="'FA 4.1.A'!Impression_des_titres" display="'FA 4.1.A'!Impression_des_titres" xr:uid="{2EE69DAF-6F3F-4F6F-9D03-6C6191B72D50}"/>
    <hyperlink ref="G31" location="'FA 4.1.B'!Impression_des_titres" display="'FA 4.1.B'!Impression_des_titres" xr:uid="{D998DA97-6C2D-48C4-99E4-D1F33B284FFB}"/>
    <hyperlink ref="G32" location="'FA 4.1.C'!Impression_des_titres" display="'FA 4.1.C'!Impression_des_titres" xr:uid="{B81BBFE0-84BE-495A-BF86-45F7F597F077}"/>
    <hyperlink ref="G33" location="'FA 4.1.D'!Impression_des_titres" display="'FA 4.1.D'!Impression_des_titres" xr:uid="{FB5DCBE5-3A4D-4515-A60C-D5DA3B2C880A}"/>
    <hyperlink ref="G34" location="'FA 4.2.A'!Impression_des_titres" display="'FA 4.2.A'!Impression_des_titres" xr:uid="{B364EA79-64CE-4585-B20F-C4694B8D8C36}"/>
    <hyperlink ref="G35" location="'FA 4.3.A'!Impression_des_titres" display="'FA 4.3.A'!Impression_des_titres" xr:uid="{B3607F9D-21CC-464B-B9C3-EDCDEF2622DC}"/>
    <hyperlink ref="G36" location="'FA 4.3.B'!Impression_des_titres" display="'FA 4.3.B'!Impression_des_titres" xr:uid="{A304A9D1-B5A4-41F4-B095-A882B6C57AB8}"/>
    <hyperlink ref="G37" location="'FA 5.1.A'!Impression_des_titres" display="'FA 5.1.A'!Impression_des_titres" xr:uid="{1D14D3E2-F777-4AD6-BB5B-43FB77293F02}"/>
    <hyperlink ref="G38" location="'FA 5.1.B'!Impression_des_titres" display="'FA 5.1.B'!Impression_des_titres" xr:uid="{06A38790-D147-481B-8A3A-1C8F2DF27797}"/>
    <hyperlink ref="G39" location="'FA 5.1.C'!Impression_des_titres" display="'FA 5.1.C'!Impression_des_titres" xr:uid="{FAB946E8-0224-4C49-820A-FC7F7B441F5F}"/>
    <hyperlink ref="G40" location="'FA 5.2.A'!Impression_des_titres" display="'FA 5.2.A'!Impression_des_titres" xr:uid="{55AA34DF-8618-44A5-B65E-2AA0E9FD7E2C}"/>
    <hyperlink ref="G41" location="'FA 5.2.B'!Impression_des_titres" display="'FA 5.2.B'!Impression_des_titres" xr:uid="{59401AAF-3A39-4B5B-85FB-CAD132CEA2C6}"/>
    <hyperlink ref="G42" location="'FA 5.2.C'!Impression_des_titres" display="'FA 5.2.C'!Impression_des_titres" xr:uid="{B3A2A2F1-0EF6-4CE3-8CFA-BC3D06FA76AA}"/>
    <hyperlink ref="G43" location="'FA 5.2.D'!Impression_des_titres" display="'FA 5.2.D'!Impression_des_titres" xr:uid="{BFB8E68A-DCDE-4FF8-B121-E23A023146A1}"/>
    <hyperlink ref="G44" location="'FA 6.1.A'!Impression_des_titres" display="'FA 6.1.A'!Impression_des_titres" xr:uid="{D241CFD6-159A-459B-B7D6-789310B9DE97}"/>
    <hyperlink ref="G45" location="'FA 6.1.B'!Impression_des_titres" display="'FA 6.1.B'!Impression_des_titres" xr:uid="{F39310FD-3CDD-4FC9-85EC-2C06A0AF45F5}"/>
    <hyperlink ref="G46" location="'FA 6.1.C'!Impression_des_titres" display="'FA 6.1.C'!Impression_des_titres" xr:uid="{AB49ACA4-AF28-4DCD-AA17-1B0FCE81CCD9}"/>
    <hyperlink ref="G48" location="'FA 6.2.A'!Impression_des_titres" display="'FA 6.2.A'!Impression_des_titres" xr:uid="{70096B8B-93F7-438D-87B0-21519EF78DF9}"/>
    <hyperlink ref="G49" location="'FA 6.2.B'!Impression_des_titres" display="'FA 6.2.B'!Impression_des_titres" xr:uid="{9D0989AC-10F0-44E3-B6C6-16822D5134E9}"/>
    <hyperlink ref="G50" location="'FA 6.2.C'!Impression_des_titres" display="'FA 6.2.C'!Impression_des_titres" xr:uid="{638B2B4B-835E-4031-AE8C-2F3BE3E81DBA}"/>
    <hyperlink ref="G51" location="'FA supp 1'!Zone_d_impression" display="'FA supp 1'!Zone_d_impression" xr:uid="{422DED1D-D2F2-48E7-8F23-D977F2F5DEEC}"/>
    <hyperlink ref="G52" location="'FA supp 2'!Zone_d_impression" display="'FA supp 2'!Zone_d_impression" xr:uid="{ADCE0380-6F9F-493C-9B06-6E9C3E5919A4}"/>
    <hyperlink ref="G53" location="'FA supp 3'!Zone_d_impression" display="'FA supp 3'!Zone_d_impression" xr:uid="{B67C23C7-DD06-4BB8-97EE-A1F42F67FBFB}"/>
    <hyperlink ref="G47" location="'FA 6.1.D'!Impression_des_titres" display="6.1.D" xr:uid="{57C75F34-257D-41F1-86DF-6D313A5507E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299CB-D704-4EF2-980F-EA652BDFE069}">
  <sheetPr>
    <tabColor rgb="FF002060"/>
  </sheetPr>
  <dimension ref="A1:V67"/>
  <sheetViews>
    <sheetView showGridLines="0" zoomScale="80" zoomScaleNormal="80" workbookViewId="0">
      <selection activeCell="B9" sqref="B9"/>
    </sheetView>
  </sheetViews>
  <sheetFormatPr baseColWidth="10" defaultRowHeight="14.4" x14ac:dyDescent="0.3"/>
  <cols>
    <col min="1" max="1" width="6.33203125" customWidth="1"/>
    <col min="2" max="2" width="14.33203125" customWidth="1"/>
    <col min="3" max="3" width="6" bestFit="1" customWidth="1"/>
    <col min="4" max="4" width="29.109375" customWidth="1"/>
    <col min="5" max="5" width="6.33203125" bestFit="1" customWidth="1"/>
    <col min="6" max="6" width="26" customWidth="1"/>
    <col min="7" max="7" width="7.5546875" customWidth="1"/>
    <col min="8" max="8" width="57.21875" customWidth="1"/>
    <col min="13" max="13" width="13.33203125" customWidth="1"/>
  </cols>
  <sheetData>
    <row r="1" spans="1:22" ht="18" x14ac:dyDescent="0.3">
      <c r="A1" s="561" t="s">
        <v>213</v>
      </c>
      <c r="B1" s="562"/>
      <c r="C1" s="562"/>
      <c r="D1" s="562"/>
      <c r="E1" s="562"/>
      <c r="F1" s="562"/>
      <c r="G1" s="562"/>
      <c r="H1" s="562"/>
      <c r="I1" s="562"/>
      <c r="J1" s="562"/>
      <c r="K1" s="562"/>
      <c r="L1" s="562"/>
      <c r="M1" s="562"/>
      <c r="N1" s="562"/>
      <c r="O1" s="562"/>
      <c r="P1" s="562"/>
      <c r="Q1" s="562"/>
      <c r="R1" s="562"/>
      <c r="S1" s="562"/>
      <c r="T1" s="562"/>
      <c r="U1" s="562"/>
      <c r="V1" s="562"/>
    </row>
    <row r="2" spans="1:22" ht="21" x14ac:dyDescent="0.4">
      <c r="C2" s="191"/>
      <c r="D2" s="192"/>
      <c r="E2" s="193"/>
      <c r="F2" s="194"/>
    </row>
    <row r="3" spans="1:22" x14ac:dyDescent="0.3">
      <c r="C3" s="191"/>
      <c r="E3" s="193"/>
    </row>
    <row r="4" spans="1:22" ht="26.4" x14ac:dyDescent="0.85">
      <c r="C4" s="191"/>
      <c r="D4" s="192"/>
      <c r="I4" s="195"/>
      <c r="J4" s="195"/>
      <c r="K4" s="195"/>
      <c r="L4" s="195"/>
      <c r="M4" s="193"/>
      <c r="N4" s="196"/>
      <c r="O4" s="196" t="s">
        <v>214</v>
      </c>
      <c r="P4" s="194"/>
      <c r="Q4" s="194"/>
    </row>
    <row r="5" spans="1:22" x14ac:dyDescent="0.3">
      <c r="C5" s="191"/>
      <c r="I5" s="195"/>
      <c r="J5" s="195"/>
      <c r="K5" s="195"/>
      <c r="L5" s="195"/>
      <c r="M5" s="193"/>
      <c r="N5" s="193"/>
      <c r="O5" s="193"/>
    </row>
    <row r="6" spans="1:22" ht="21" x14ac:dyDescent="0.4">
      <c r="C6" s="191"/>
      <c r="D6" s="192"/>
      <c r="I6" s="195"/>
      <c r="J6" s="195"/>
      <c r="K6" s="195"/>
      <c r="L6" s="195"/>
      <c r="M6" s="193"/>
      <c r="N6" s="193"/>
      <c r="O6" s="193"/>
    </row>
    <row r="7" spans="1:22" ht="15" thickBot="1" x14ac:dyDescent="0.35">
      <c r="C7" s="191"/>
      <c r="I7" s="195"/>
      <c r="J7" s="195"/>
      <c r="K7" s="195"/>
      <c r="L7" s="195"/>
      <c r="M7" s="195"/>
      <c r="N7" s="195"/>
      <c r="O7" s="195"/>
    </row>
    <row r="8" spans="1:22" ht="21" x14ac:dyDescent="0.4">
      <c r="C8" s="191"/>
      <c r="D8" s="192"/>
      <c r="I8" s="197" t="s">
        <v>215</v>
      </c>
      <c r="J8" s="198"/>
      <c r="K8" s="198"/>
      <c r="L8" s="198"/>
      <c r="M8" s="199"/>
      <c r="N8" s="195"/>
      <c r="O8" s="200" t="s">
        <v>216</v>
      </c>
      <c r="P8" s="201"/>
      <c r="Q8" s="201"/>
      <c r="R8" s="201"/>
      <c r="S8" s="202"/>
    </row>
    <row r="9" spans="1:22" ht="28.8" x14ac:dyDescent="0.3">
      <c r="C9" s="191"/>
      <c r="I9" s="203"/>
      <c r="J9" s="195"/>
      <c r="K9" s="236" t="s">
        <v>217</v>
      </c>
      <c r="L9" s="237"/>
      <c r="M9" s="204" t="s">
        <v>218</v>
      </c>
      <c r="N9" s="195"/>
      <c r="O9" s="203"/>
      <c r="P9" s="195"/>
      <c r="Q9" s="559" t="s">
        <v>217</v>
      </c>
      <c r="R9" s="560"/>
      <c r="S9" s="204" t="s">
        <v>232</v>
      </c>
    </row>
    <row r="10" spans="1:22" ht="21" x14ac:dyDescent="0.4">
      <c r="C10" s="191"/>
      <c r="D10" s="192"/>
      <c r="I10" s="205" t="s">
        <v>219</v>
      </c>
      <c r="J10" s="193"/>
      <c r="K10" s="572">
        <f>+I17</f>
        <v>0</v>
      </c>
      <c r="L10" s="573"/>
      <c r="M10" s="206"/>
      <c r="N10" s="193"/>
      <c r="O10" s="205" t="s">
        <v>335</v>
      </c>
      <c r="P10" s="193"/>
      <c r="Q10" s="574">
        <f>+'3. Assiette des heures CPOM'!G10</f>
        <v>0</v>
      </c>
      <c r="R10" s="575"/>
      <c r="S10" s="242">
        <f>+IFERROR(K11/Q10,0)</f>
        <v>0</v>
      </c>
    </row>
    <row r="11" spans="1:22" x14ac:dyDescent="0.3">
      <c r="C11" s="191"/>
      <c r="I11" s="207" t="s">
        <v>221</v>
      </c>
      <c r="J11" s="193"/>
      <c r="K11" s="572">
        <f>+J17</f>
        <v>0</v>
      </c>
      <c r="L11" s="573"/>
      <c r="M11" s="208">
        <f>+IFERROR(K11/K10,0)</f>
        <v>0</v>
      </c>
      <c r="N11" s="193"/>
      <c r="O11" s="205" t="s">
        <v>230</v>
      </c>
      <c r="P11" s="193"/>
      <c r="Q11" s="572">
        <f>+K10-Q10</f>
        <v>0</v>
      </c>
      <c r="R11" s="573"/>
      <c r="S11" s="206"/>
    </row>
    <row r="12" spans="1:22" ht="21.6" thickBot="1" x14ac:dyDescent="0.45">
      <c r="C12" s="191"/>
      <c r="D12" s="192"/>
      <c r="I12" s="207"/>
      <c r="J12" s="193"/>
      <c r="K12" s="232"/>
      <c r="L12" s="233"/>
      <c r="M12" s="206"/>
      <c r="N12" s="193"/>
      <c r="O12" s="209"/>
      <c r="P12" s="193"/>
      <c r="Q12" s="210"/>
      <c r="R12" s="211"/>
      <c r="S12" s="206"/>
    </row>
    <row r="13" spans="1:22" ht="15.6" thickTop="1" thickBot="1" x14ac:dyDescent="0.35">
      <c r="B13" s="272" t="s">
        <v>236</v>
      </c>
      <c r="C13" s="191"/>
      <c r="I13" s="212" t="s">
        <v>222</v>
      </c>
      <c r="J13" s="213"/>
      <c r="K13" s="234">
        <f>+IF(K10-K11&lt;0,0,K10-K11)</f>
        <v>0</v>
      </c>
      <c r="L13" s="235"/>
      <c r="M13" s="214"/>
      <c r="O13" s="212" t="s">
        <v>223</v>
      </c>
      <c r="P13" s="213"/>
      <c r="Q13" s="215">
        <f>+Q11+Q12+Q10</f>
        <v>0</v>
      </c>
      <c r="R13" s="216"/>
      <c r="S13" s="214"/>
    </row>
    <row r="14" spans="1:22" ht="21" x14ac:dyDescent="0.4">
      <c r="C14" s="191"/>
      <c r="D14" s="192"/>
      <c r="E14" s="193"/>
      <c r="O14" t="s">
        <v>231</v>
      </c>
    </row>
    <row r="15" spans="1:22" x14ac:dyDescent="0.3">
      <c r="C15" s="191"/>
      <c r="E15" s="193"/>
    </row>
    <row r="16" spans="1:22" ht="18" x14ac:dyDescent="0.3">
      <c r="B16" s="248"/>
      <c r="C16" s="248"/>
      <c r="D16" s="249"/>
      <c r="E16" s="249"/>
      <c r="F16" s="249"/>
      <c r="G16" s="249"/>
      <c r="H16" s="249"/>
      <c r="I16" s="563" t="s">
        <v>32</v>
      </c>
      <c r="J16" s="564"/>
      <c r="K16" s="564"/>
      <c r="L16" s="564"/>
      <c r="M16" s="480" t="s">
        <v>224</v>
      </c>
      <c r="N16" s="565"/>
      <c r="O16" s="565"/>
      <c r="P16" s="566"/>
    </row>
    <row r="17" spans="2:16" ht="18" x14ac:dyDescent="0.3">
      <c r="B17" s="250"/>
      <c r="C17" s="250"/>
      <c r="D17" s="251"/>
      <c r="E17" s="251"/>
      <c r="F17" s="251"/>
      <c r="G17" s="251"/>
      <c r="H17" s="251"/>
      <c r="I17" s="238">
        <f>SUBTOTAL(9,I20:I144)</f>
        <v>0</v>
      </c>
      <c r="J17" s="239">
        <f>SUBTOTAL(9,J20:J144)</f>
        <v>0</v>
      </c>
      <c r="K17" s="219">
        <f>+IFERROR(J17/I17,0)</f>
        <v>0</v>
      </c>
      <c r="L17" s="220">
        <f>+I17-J17</f>
        <v>0</v>
      </c>
      <c r="M17" s="567"/>
      <c r="N17" s="568"/>
      <c r="O17" s="568"/>
      <c r="P17" s="569"/>
    </row>
    <row r="18" spans="2:16" ht="18" x14ac:dyDescent="0.3">
      <c r="B18" s="250"/>
      <c r="C18" s="250"/>
      <c r="D18" s="251"/>
      <c r="E18" s="251"/>
      <c r="F18" s="251"/>
      <c r="G18" s="251"/>
      <c r="H18" s="251"/>
      <c r="I18" s="570" t="s">
        <v>225</v>
      </c>
      <c r="J18" s="570"/>
      <c r="K18" s="570"/>
      <c r="L18" s="571"/>
      <c r="M18" s="243">
        <f>+SUBTOTAL(9,M20:M143)</f>
        <v>0</v>
      </c>
      <c r="N18" s="243">
        <f>+SUBTOTAL(9,N20:N143)</f>
        <v>0</v>
      </c>
      <c r="O18" s="243">
        <f>+SUBTOTAL(9,O20:O144)</f>
        <v>0</v>
      </c>
      <c r="P18" s="262">
        <f>+SUBTOTAL(9,P20:P144)</f>
        <v>0</v>
      </c>
    </row>
    <row r="19" spans="2:16" ht="41.4" x14ac:dyDescent="0.3">
      <c r="B19" s="252" t="s">
        <v>202</v>
      </c>
      <c r="C19" s="252" t="s">
        <v>203</v>
      </c>
      <c r="D19" s="184" t="s">
        <v>6</v>
      </c>
      <c r="E19" s="185" t="s">
        <v>204</v>
      </c>
      <c r="F19" s="184" t="s">
        <v>205</v>
      </c>
      <c r="G19" s="185" t="s">
        <v>206</v>
      </c>
      <c r="H19" s="184" t="s">
        <v>207</v>
      </c>
      <c r="I19" s="221" t="s">
        <v>38</v>
      </c>
      <c r="J19" s="222" t="s">
        <v>39</v>
      </c>
      <c r="K19" s="222" t="s">
        <v>226</v>
      </c>
      <c r="L19" s="223" t="s">
        <v>40</v>
      </c>
      <c r="M19" s="224" t="s">
        <v>227</v>
      </c>
      <c r="N19" s="224" t="s">
        <v>228</v>
      </c>
      <c r="O19" s="224" t="s">
        <v>229</v>
      </c>
      <c r="P19" s="263" t="s">
        <v>234</v>
      </c>
    </row>
    <row r="20" spans="2:16" ht="79.2" x14ac:dyDescent="0.3">
      <c r="B20" s="412">
        <f>+'4. Choix des F.A'!F19</f>
        <v>0</v>
      </c>
      <c r="C20" s="253">
        <f>+'FA 1.1.A'!$C$12</f>
        <v>1</v>
      </c>
      <c r="D20" s="189" t="str">
        <f>+'FA 1.1.A'!$C$13</f>
        <v>Accompagner des personnes dont le profil de prise en charge présente des spécificités</v>
      </c>
      <c r="E20" s="189" t="str">
        <f>+'FA 1.1.A'!$C$15</f>
        <v>1.1</v>
      </c>
      <c r="F20" s="189" t="str">
        <f>+'FA 1.1.A'!$C$16</f>
        <v xml:space="preserve">Réflexe prévention
Repérer les situations à risque puis orienter les personnes ainsi repérées comme fragiles vers les réponses adaptées  </v>
      </c>
      <c r="G20" s="426" t="str">
        <f>+'FA 1.1.A'!$C$19</f>
        <v>1.1.A</v>
      </c>
      <c r="H20" s="190" t="str">
        <f>+'FA 1.1.A'!$C$20</f>
        <v>Sensibiliser les responsables de secteur et encadrants au repérage des fragilités et à la prévention des risques au domicile (dénutrition, chutes, troubles sensoriels…), en s’appuyant notamment sur les actions de sensibilisation menées par l’Agence AutonomY</v>
      </c>
      <c r="I20" s="226">
        <f>+'FA 1.1.A'!$H$51</f>
        <v>0</v>
      </c>
      <c r="J20" s="227">
        <f>+'FA 1.1.A'!$K$51</f>
        <v>0</v>
      </c>
      <c r="K20" s="228">
        <f t="shared" ref="K20" si="0">+IFERROR(J20/I20,0)</f>
        <v>0</v>
      </c>
      <c r="L20" s="229">
        <f t="shared" ref="L20" si="1">I20-J20</f>
        <v>0</v>
      </c>
      <c r="M20" s="230">
        <f>+'FA 1.1.A'!$P$51</f>
        <v>0</v>
      </c>
      <c r="N20" s="231">
        <f>+'FA 1.1.A'!$X$51</f>
        <v>0</v>
      </c>
      <c r="O20" s="231">
        <f>+'FA 1.1.A'!$AF$51</f>
        <v>0</v>
      </c>
      <c r="P20" s="264">
        <f>+'FA 1.1.A'!$AN$51</f>
        <v>0</v>
      </c>
    </row>
    <row r="21" spans="2:16" ht="79.2" x14ac:dyDescent="0.3">
      <c r="B21" s="412">
        <f>+'4. Choix des F.A'!F20</f>
        <v>0</v>
      </c>
      <c r="C21" s="253">
        <f>+'FA 1.1.B'!$C$12</f>
        <v>1</v>
      </c>
      <c r="D21" s="189" t="str">
        <f>+'FA 1.1.B'!$C$13</f>
        <v>Accompagner des personnes dont le profil de prise en charge présente des spécificités</v>
      </c>
      <c r="E21" s="189" t="str">
        <f>+'FA 1.1.B'!$C$15</f>
        <v>1.1</v>
      </c>
      <c r="F21" s="189" t="str">
        <f>+'FA 1.1.B'!$C$16</f>
        <v xml:space="preserve">Réflexe prévention
Repérer les situations à risque puis orienter les personnes ainsi repérées comme fragiles vers les réponses adaptées  </v>
      </c>
      <c r="G21" s="426" t="str">
        <f>+'FA 1.1.B'!$C$19</f>
        <v>1.1.B</v>
      </c>
      <c r="H21" s="190" t="str">
        <f>+'FA 1.1.B'!$C$20</f>
        <v>Sensibiliser les responsables de secteur et encadrants au repérage des fragilités et à la prévention des risques au domicile (dénutrition, chutes, troubles sensoriels…), en s’appuyant notamment sur les actions de sensibilisation menées par l’Agence AutonomY</v>
      </c>
      <c r="I21" s="226">
        <f>+'FA 1.1.B'!$H$51</f>
        <v>0</v>
      </c>
      <c r="J21" s="227">
        <f>+'FA 1.1.B'!$K$51</f>
        <v>0</v>
      </c>
      <c r="K21" s="228">
        <f t="shared" ref="K21" si="2">+IFERROR(J21/I21,0)</f>
        <v>0</v>
      </c>
      <c r="L21" s="229">
        <f t="shared" ref="L21" si="3">I21-J21</f>
        <v>0</v>
      </c>
      <c r="M21" s="230">
        <f>+'FA 1.1.B'!$P$51</f>
        <v>0</v>
      </c>
      <c r="N21" s="231">
        <f>+'FA 1.1.B'!$X$51</f>
        <v>0</v>
      </c>
      <c r="O21" s="231">
        <f>+'FA 1.1.B'!$AF$51</f>
        <v>0</v>
      </c>
      <c r="P21" s="264">
        <f>+'FA 1.1.B'!$AN$51</f>
        <v>0</v>
      </c>
    </row>
    <row r="22" spans="2:16" ht="79.2" x14ac:dyDescent="0.3">
      <c r="B22" s="412">
        <f>+'4. Choix des F.A'!F21</f>
        <v>0</v>
      </c>
      <c r="C22" s="253">
        <f>+'FA 1.1.C'!$C$12</f>
        <v>1</v>
      </c>
      <c r="D22" s="189" t="str">
        <f>+'FA 1.1.C'!$C$13</f>
        <v>Accompagner des personnes dont le profil de prise en charge présente des spécificités</v>
      </c>
      <c r="E22" s="189" t="str">
        <f>+'FA 1.1.C'!$C$15</f>
        <v>1.1</v>
      </c>
      <c r="F22" s="189" t="str">
        <f>+'FA 1.1.C'!$C$16</f>
        <v xml:space="preserve">Réflexe prévention
Repérer les situations à risque puis orienter les personnes ainsi repérées comme fragiles vers les réponses adaptées  </v>
      </c>
      <c r="G22" s="426" t="str">
        <f>+'FA 1.1.C'!$C$19</f>
        <v>1.1.C</v>
      </c>
      <c r="H22" s="190" t="str">
        <f>+'FA 1.1.C'!$C$20</f>
        <v>Former les intervenants au repérage des fragilités et à la prévention des risques au domicile (dénutrition, chutes, troubles sensoriels…), en s’appuyant notamment sur les outils déployés et l’offre de formation proposée par l’Agence AutonomY</v>
      </c>
      <c r="I22" s="226">
        <f>+'FA 1.1.C'!$H$51</f>
        <v>0</v>
      </c>
      <c r="J22" s="227">
        <f>+'FA 1.1.C'!$K$51</f>
        <v>0</v>
      </c>
      <c r="K22" s="228">
        <f t="shared" ref="K22" si="4">+IFERROR(J22/I22,0)</f>
        <v>0</v>
      </c>
      <c r="L22" s="229">
        <f t="shared" ref="L22" si="5">I22-J22</f>
        <v>0</v>
      </c>
      <c r="M22" s="230">
        <f>+'FA 1.1.C'!$P$51</f>
        <v>0</v>
      </c>
      <c r="N22" s="231">
        <f>+'FA 1.1.C'!$X$51</f>
        <v>0</v>
      </c>
      <c r="O22" s="231">
        <f>+'FA 1.1.C'!$AF$51</f>
        <v>0</v>
      </c>
      <c r="P22" s="264">
        <f>+'FA 1.1.C'!$AN$51</f>
        <v>0</v>
      </c>
    </row>
    <row r="23" spans="2:16" ht="39.6" x14ac:dyDescent="0.3">
      <c r="B23" s="412">
        <f>+'4. Choix des F.A'!F22</f>
        <v>0</v>
      </c>
      <c r="C23" s="253">
        <f>+'FA 1.2.A'!$C$12</f>
        <v>1</v>
      </c>
      <c r="D23" s="189" t="str">
        <f>+'FA 1.2.A'!$C$13</f>
        <v>Accompagner des personnes dont le profil de prise en charge présente des spécificités</v>
      </c>
      <c r="E23" s="189" t="str">
        <f>+'FA 1.2.A'!$C$15</f>
        <v>1.2</v>
      </c>
      <c r="F23" s="189" t="str">
        <f>+'FA 1.2.A'!$C$16</f>
        <v>Développer les interventions auprès de publics spécifiques</v>
      </c>
      <c r="G23" s="426" t="str">
        <f>+'FA 1.2.A'!$C$19</f>
        <v>1.2.A</v>
      </c>
      <c r="H23" s="190" t="str">
        <f>+'FA 1.2.A'!$C$20</f>
        <v xml:space="preserve">Former les intervenants sur les spécificités de certaines prises en charge </v>
      </c>
      <c r="I23" s="226">
        <f>+'FA 1.2.A'!$H$51</f>
        <v>0</v>
      </c>
      <c r="J23" s="227">
        <f>+'FA 1.2.A'!$K$51</f>
        <v>0</v>
      </c>
      <c r="K23" s="228">
        <f t="shared" ref="K23" si="6">+IFERROR(J23/I23,0)</f>
        <v>0</v>
      </c>
      <c r="L23" s="229">
        <f t="shared" ref="L23" si="7">I23-J23</f>
        <v>0</v>
      </c>
      <c r="M23" s="230">
        <f>+'FA 1.2.A'!$P$51</f>
        <v>0</v>
      </c>
      <c r="N23" s="231">
        <f>+'FA 1.2.A'!$X$51</f>
        <v>0</v>
      </c>
      <c r="O23" s="231">
        <f>+'FA 1.2.A'!$AF$51</f>
        <v>0</v>
      </c>
      <c r="P23" s="264">
        <f>+'FA 1.2.A'!$AN$51</f>
        <v>0</v>
      </c>
    </row>
    <row r="24" spans="2:16" ht="57.6" x14ac:dyDescent="0.3">
      <c r="B24" s="412">
        <f>+'4. Choix des F.A'!F23</f>
        <v>0</v>
      </c>
      <c r="C24" s="253">
        <f>+'FA 1.2.B'!$C$12</f>
        <v>1</v>
      </c>
      <c r="D24" s="189" t="str">
        <f>+'FA 1.2.B'!$C$13</f>
        <v>Accompagner des personnes dont le profil de prise en charge présente des spécificités</v>
      </c>
      <c r="E24" s="189" t="str">
        <f>+'FA 1.2.B'!$C$15</f>
        <v>1.2</v>
      </c>
      <c r="F24" s="189" t="str">
        <f>+'FA 1.2.B'!$C$16</f>
        <v>Développer les interventions auprès de publics spécifiques</v>
      </c>
      <c r="G24" s="426" t="str">
        <f>+'FA 1.2.B'!$C$19</f>
        <v>1.2.B</v>
      </c>
      <c r="H24" s="190" t="str">
        <f>+'FA 1.2.B'!$C$20</f>
        <v xml:space="preserve">Attribuer une prime / indemnité spécifique en faveur des salariés intervenant lorsqu’ils montent en compétences ou acquièrent une expertise, et qu’ils interviennent auprès d’un public aux besoins d’accompagnement spécifique </v>
      </c>
      <c r="I24" s="226">
        <f>+'FA 1.2.B'!$H$51</f>
        <v>0</v>
      </c>
      <c r="J24" s="227">
        <f>+'FA 1.2.B'!$K$51</f>
        <v>0</v>
      </c>
      <c r="K24" s="228">
        <f t="shared" ref="K24" si="8">+IFERROR(J24/I24,0)</f>
        <v>0</v>
      </c>
      <c r="L24" s="229">
        <f t="shared" ref="L24" si="9">I24-J24</f>
        <v>0</v>
      </c>
      <c r="M24" s="230">
        <f>+'FA 1.2.B'!$P$51</f>
        <v>0</v>
      </c>
      <c r="N24" s="231">
        <f>+'FA 1.2.B'!$X$51</f>
        <v>0</v>
      </c>
      <c r="O24" s="231">
        <f>+'FA 1.2.B'!$AF$51</f>
        <v>0</v>
      </c>
      <c r="P24" s="264">
        <f>+'FA 1.2.B'!$AN$51</f>
        <v>0</v>
      </c>
    </row>
    <row r="25" spans="2:16" ht="43.2" x14ac:dyDescent="0.3">
      <c r="B25" s="412">
        <f>+'4. Choix des F.A'!F24</f>
        <v>0</v>
      </c>
      <c r="C25" s="253">
        <f>+'FA 1.2.C'!$C$12</f>
        <v>1</v>
      </c>
      <c r="D25" s="189" t="str">
        <f>+'FA 1.2.C'!$C$13</f>
        <v>Accompagner des personnes dont le profil de prise en charge présente des spécificités</v>
      </c>
      <c r="E25" s="189" t="str">
        <f>+'FA 1.2.C'!$C$15</f>
        <v>1.2</v>
      </c>
      <c r="F25" s="189" t="str">
        <f>+'FA 1.2.C'!$C$16</f>
        <v>Développer les interventions auprès de publics spécifiques</v>
      </c>
      <c r="G25" s="426" t="str">
        <f>+'FA 1.2.C'!$C$19</f>
        <v>1.2.C</v>
      </c>
      <c r="H25" s="190" t="str">
        <f>+'FA 1.2.C'!$C$20</f>
        <v xml:space="preserve">Organiser des interventions fractionnées ou en binôme lorsqu’elles répondent à un besoin de la personne accompagnée en raison de ses spécificités de prise en charge </v>
      </c>
      <c r="I25" s="226">
        <f>+'FA 1.2.C'!$H$51</f>
        <v>0</v>
      </c>
      <c r="J25" s="227">
        <f>+'FA 1.2.C'!$K$51</f>
        <v>0</v>
      </c>
      <c r="K25" s="228">
        <f t="shared" ref="K25" si="10">+IFERROR(J25/I25,0)</f>
        <v>0</v>
      </c>
      <c r="L25" s="229">
        <f t="shared" ref="L25" si="11">I25-J25</f>
        <v>0</v>
      </c>
      <c r="M25" s="230">
        <f>+'FA 1.2.C'!$P$51</f>
        <v>0</v>
      </c>
      <c r="N25" s="231">
        <f>+'FA 1.2.C'!$X$51</f>
        <v>0</v>
      </c>
      <c r="O25" s="231">
        <f>+'FA 1.2.C'!$AF$51</f>
        <v>0</v>
      </c>
      <c r="P25" s="264">
        <f>+'FA 1.2.C'!$AN$51</f>
        <v>0</v>
      </c>
    </row>
    <row r="26" spans="2:16" ht="39.6" x14ac:dyDescent="0.3">
      <c r="B26" s="412">
        <f>+'4. Choix des F.A'!F25</f>
        <v>0</v>
      </c>
      <c r="C26" s="253">
        <f>+'FA 1.2.D'!$C$12</f>
        <v>1</v>
      </c>
      <c r="D26" s="189" t="str">
        <f>+'FA 1.2.D'!$C$13</f>
        <v>Accompagner des personnes dont le profil de prise en charge présente des spécificités</v>
      </c>
      <c r="E26" s="189" t="str">
        <f>+'FA 1.2.D'!$C$15</f>
        <v>1.2</v>
      </c>
      <c r="F26" s="189" t="str">
        <f>+'FA 1.2.D'!$C$16</f>
        <v>Développer les interventions auprès de publics spécifiques</v>
      </c>
      <c r="G26" s="426" t="str">
        <f>+'FA 1.2.D'!$C$19</f>
        <v>1.2.D</v>
      </c>
      <c r="H26" s="190" t="str">
        <f>+'FA 1.2.D'!$C$20</f>
        <v>Mettre en place un tutorat pour les prises en charge complexes</v>
      </c>
      <c r="I26" s="226">
        <f>+'FA 1.2.D'!$H$51</f>
        <v>0</v>
      </c>
      <c r="J26" s="227">
        <f>+'FA 1.2.D'!$K$51</f>
        <v>0</v>
      </c>
      <c r="K26" s="228">
        <f t="shared" ref="K26" si="12">+IFERROR(J26/I26,0)</f>
        <v>0</v>
      </c>
      <c r="L26" s="229">
        <f t="shared" ref="L26" si="13">I26-J26</f>
        <v>0</v>
      </c>
      <c r="M26" s="230">
        <f>+'FA 1.2.D'!$P$51</f>
        <v>0</v>
      </c>
      <c r="N26" s="231">
        <f>+'FA 1.2.D'!$X$51</f>
        <v>0</v>
      </c>
      <c r="O26" s="231">
        <f>+'FA 1.2.D'!$AF$51</f>
        <v>0</v>
      </c>
      <c r="P26" s="264">
        <f>+'FA 1.2.D'!$AN$51</f>
        <v>0</v>
      </c>
    </row>
    <row r="27" spans="2:16" ht="39.6" x14ac:dyDescent="0.3">
      <c r="B27" s="412">
        <f>+'4. Choix des F.A'!F26</f>
        <v>0</v>
      </c>
      <c r="C27" s="253">
        <f>+'FA 1.2.E'!$C$12</f>
        <v>1</v>
      </c>
      <c r="D27" s="189" t="str">
        <f>+'FA 1.2.E'!$C$13</f>
        <v>Accompagner des personnes dont le profil de prise en charge présente des spécificités</v>
      </c>
      <c r="E27" s="189" t="str">
        <f>+'FA 1.2.E'!$C$15</f>
        <v>1.2</v>
      </c>
      <c r="F27" s="189" t="str">
        <f>+'FA 1.2.E'!$C$16</f>
        <v>Développer les interventions auprès de publics spécifiques</v>
      </c>
      <c r="G27" s="426" t="str">
        <f>+'FA 1.2.E'!$C$19</f>
        <v>1.2.E</v>
      </c>
      <c r="H27" s="190" t="str">
        <f>+'FA 1.2.E'!$C$20</f>
        <v>Organiser des groupes d’analyse des pratiques autour des prises en charge complexes</v>
      </c>
      <c r="I27" s="226">
        <f>+'FA 1.2.E'!$H$51</f>
        <v>0</v>
      </c>
      <c r="J27" s="227">
        <f>+'FA 1.2.E'!$K$51</f>
        <v>0</v>
      </c>
      <c r="K27" s="228">
        <f t="shared" ref="K27" si="14">+IFERROR(J27/I27,0)</f>
        <v>0</v>
      </c>
      <c r="L27" s="229">
        <f t="shared" ref="L27" si="15">I27-J27</f>
        <v>0</v>
      </c>
      <c r="M27" s="230">
        <f>+'FA 1.2.E'!$P$51</f>
        <v>0</v>
      </c>
      <c r="N27" s="231">
        <f>+'FA 1.2.E'!$X$51</f>
        <v>0</v>
      </c>
      <c r="O27" s="231">
        <f>+'FA 1.2.E'!$AF$51</f>
        <v>0</v>
      </c>
      <c r="P27" s="264">
        <f>+'FA 1.2.E'!$AN$51</f>
        <v>0</v>
      </c>
    </row>
    <row r="28" spans="2:16" ht="90" customHeight="1" x14ac:dyDescent="0.3">
      <c r="B28" s="412">
        <f>+'4. Choix des F.A'!F27</f>
        <v>0</v>
      </c>
      <c r="C28" s="253">
        <f>+'FA 1.3.A'!$C$12</f>
        <v>1</v>
      </c>
      <c r="D28" s="189" t="str">
        <f>+'FA 1.3.A'!$C$13</f>
        <v>Accompagner des personnes dont le profil de prise en charge présente des spécificités</v>
      </c>
      <c r="E28" s="189" t="str">
        <f>+'FA 1.3.A'!$C$15</f>
        <v>1.3</v>
      </c>
      <c r="F28" s="189" t="str">
        <f>+'FA 1.3.A'!$C$16</f>
        <v>Améliorer la coordination des interventions autour des personnes accompagnées</v>
      </c>
      <c r="G28" s="426" t="str">
        <f>+'FA 1.3.A'!$C$19</f>
        <v>1.3.A</v>
      </c>
      <c r="H28" s="190" t="str">
        <f>+'FA 1.3.A'!$C$20</f>
        <v>Formaliser un partenariat avec un opérateur du soin à domicile (SSIAD, IDEL, maison de santé…) afin d’anticiper la transformation des SAAD vers des services autonomie à domicile, communiquer la convention signée aux services du Département et de l’Agence AutonomY</v>
      </c>
      <c r="I28" s="226">
        <f>+'FA 1.3.A'!$H$51</f>
        <v>0</v>
      </c>
      <c r="J28" s="227">
        <f>+'FA 1.3.A'!$K$51</f>
        <v>0</v>
      </c>
      <c r="K28" s="228">
        <f t="shared" ref="K28" si="16">+IFERROR(J28/I28,0)</f>
        <v>0</v>
      </c>
      <c r="L28" s="229">
        <f t="shared" ref="L28" si="17">I28-J28</f>
        <v>0</v>
      </c>
      <c r="M28" s="230">
        <f>+'FA 1.3.A'!$P$51</f>
        <v>0</v>
      </c>
      <c r="N28" s="231">
        <f>+'FA 1.3.A'!$X$51</f>
        <v>0</v>
      </c>
      <c r="O28" s="231">
        <f>+'FA 1.3.A'!$AF$51</f>
        <v>0</v>
      </c>
      <c r="P28" s="264">
        <f>+'FA 1.3.A'!$AN$51</f>
        <v>0</v>
      </c>
    </row>
    <row r="29" spans="2:16" ht="52.8" x14ac:dyDescent="0.3">
      <c r="B29" s="412">
        <f>+'4. Choix des F.A'!F28</f>
        <v>0</v>
      </c>
      <c r="C29" s="253">
        <f>+'FA 1.3.B'!$C$12</f>
        <v>1</v>
      </c>
      <c r="D29" s="189" t="str">
        <f>+'FA 1.3.B'!$C$13</f>
        <v>Accompagner des personnes dont le profil de prise en charge présente des spécificités</v>
      </c>
      <c r="E29" s="189" t="str">
        <f>+'FA 1.3.B'!$C$15</f>
        <v>1.3</v>
      </c>
      <c r="F29" s="189" t="str">
        <f>+'FA 1.3.B'!$C$16</f>
        <v>Améliorer la coordination des interventions autour des personnes accompagnées</v>
      </c>
      <c r="G29" s="426" t="str">
        <f>+'FA 1.3.B'!$C$19</f>
        <v>1.3.B</v>
      </c>
      <c r="H29" s="190" t="str">
        <f>+'FA 1.3.B'!$C$20</f>
        <v>S’engager dans un partenariat avec la CNAV : OSCAR et/ou ARDH et/ou aide à domicile mutualisée, communiquer les conventions signées aux services du Département et de l’Agence AutonomY</v>
      </c>
      <c r="I29" s="226">
        <f>+'FA 1.3.B'!$H$51</f>
        <v>0</v>
      </c>
      <c r="J29" s="227">
        <f>+'FA 1.3.B'!$K$51</f>
        <v>0</v>
      </c>
      <c r="K29" s="228">
        <f t="shared" ref="K29" si="18">+IFERROR(J29/I29,0)</f>
        <v>0</v>
      </c>
      <c r="L29" s="229">
        <f t="shared" ref="L29" si="19">I29-J29</f>
        <v>0</v>
      </c>
      <c r="M29" s="230">
        <f>+'FA 1.3.B'!$P$51</f>
        <v>0</v>
      </c>
      <c r="N29" s="231">
        <f>+'FA 1.3.B'!$X$51</f>
        <v>0</v>
      </c>
      <c r="O29" s="231">
        <f>+'FA 1.3.B'!$AF$51</f>
        <v>0</v>
      </c>
      <c r="P29" s="264">
        <f>+'FA 1.3.B'!$AN$51</f>
        <v>0</v>
      </c>
    </row>
    <row r="30" spans="2:16" ht="52.8" x14ac:dyDescent="0.3">
      <c r="B30" s="412">
        <f>+'4. Choix des F.A'!F29</f>
        <v>0</v>
      </c>
      <c r="C30" s="253">
        <f>+'FA 1.3.C'!$C$12</f>
        <v>1</v>
      </c>
      <c r="D30" s="189" t="str">
        <f>+'FA 1.3.C'!$C$13</f>
        <v>Accompagner des personnes dont le profil de prise en charge présente des spécificités</v>
      </c>
      <c r="E30" s="189" t="str">
        <f>+'FA 1.3.C'!$C$15</f>
        <v>1.3</v>
      </c>
      <c r="F30" s="189" t="str">
        <f>+'FA 1.3.C'!$C$16</f>
        <v>Améliorer la coordination des interventions autour des personnes accompagnées</v>
      </c>
      <c r="G30" s="426" t="str">
        <f>+'FA 1.3.C'!$C$19</f>
        <v>1.3.C</v>
      </c>
      <c r="H30" s="190" t="str">
        <f>+'FA 1.3.C'!$C$20</f>
        <v>Etablir un partenariat avec un établissement médico-social « ressource » ou « territorial » implanté sur le territoire d’intervention (EHPAD, FAM, USLD…)</v>
      </c>
      <c r="I30" s="226">
        <f>+'FA 1.3.C'!$H$51</f>
        <v>0</v>
      </c>
      <c r="J30" s="227">
        <f>+'FA 1.3.C'!$K$51</f>
        <v>0</v>
      </c>
      <c r="K30" s="228">
        <f t="shared" ref="K30" si="20">+IFERROR(J30/I30,0)</f>
        <v>0</v>
      </c>
      <c r="L30" s="229">
        <f t="shared" ref="L30" si="21">I30-J30</f>
        <v>0</v>
      </c>
      <c r="M30" s="230">
        <f>+'FA 1.3.C'!$P$51</f>
        <v>0</v>
      </c>
      <c r="N30" s="231">
        <f>+'FA 1.3.C'!$X$51</f>
        <v>0</v>
      </c>
      <c r="O30" s="231">
        <f>+'FA 1.3.C'!$AF$51</f>
        <v>0</v>
      </c>
      <c r="P30" s="264">
        <f>+'FA 1.3.C'!$AN$51</f>
        <v>0</v>
      </c>
    </row>
    <row r="31" spans="2:16" ht="52.8" x14ac:dyDescent="0.3">
      <c r="B31" s="412">
        <f>+'4. Choix des F.A'!F30</f>
        <v>0</v>
      </c>
      <c r="C31" s="253">
        <f>+'FA 1.3.D'!$C$12</f>
        <v>1</v>
      </c>
      <c r="D31" s="189" t="str">
        <f>+'FA 1.3.D'!$C$13</f>
        <v>Accompagner des personnes dont le profil de prise en charge présente des spécificités</v>
      </c>
      <c r="E31" s="189" t="str">
        <f>+'FA 1.3.D'!$C$15</f>
        <v>1.3</v>
      </c>
      <c r="F31" s="189" t="str">
        <f>+'FA 1.3.D'!$C$16</f>
        <v>Améliorer la coordination des interventions autour des personnes accompagnées</v>
      </c>
      <c r="G31" s="426" t="str">
        <f>+'FA 1.3.D'!$C$19</f>
        <v>1.3.D</v>
      </c>
      <c r="H31" s="190" t="str">
        <f>+'FA 1.3.D'!$C$20</f>
        <v>Etablir un partenariat avec un service hospitalier afin de sécuriser et faciliter les entrées et sorties d’hospitalisation</v>
      </c>
      <c r="I31" s="226">
        <f>+'FA 1.3.D'!$H$51</f>
        <v>0</v>
      </c>
      <c r="J31" s="227">
        <f>+'FA 1.3.D'!$K$51</f>
        <v>0</v>
      </c>
      <c r="K31" s="228">
        <f t="shared" ref="K31" si="22">+IFERROR(J31/I31,0)</f>
        <v>0</v>
      </c>
      <c r="L31" s="229">
        <f t="shared" ref="L31" si="23">I31-J31</f>
        <v>0</v>
      </c>
      <c r="M31" s="230">
        <f>+'FA 1.3.D'!$P$51</f>
        <v>0</v>
      </c>
      <c r="N31" s="231">
        <f>+'FA 1.3.D'!$X$51</f>
        <v>0</v>
      </c>
      <c r="O31" s="231">
        <f>+'FA 1.3.D'!$AF$51</f>
        <v>0</v>
      </c>
      <c r="P31" s="264">
        <f>+'FA 1.3.D'!$AN$51</f>
        <v>0</v>
      </c>
    </row>
    <row r="32" spans="2:16" ht="52.8" x14ac:dyDescent="0.3">
      <c r="B32" s="412">
        <f>+'4. Choix des F.A'!F31</f>
        <v>0</v>
      </c>
      <c r="C32" s="253">
        <f>+'FA 2.1.A'!$C$12</f>
        <v>2</v>
      </c>
      <c r="D32" s="189" t="str">
        <f>+'FA 2.1.A'!$C$13</f>
        <v>Intervenir sur une amplitude horaire incluant les soirs, les week ends et les jours fériés</v>
      </c>
      <c r="E32" s="189" t="str">
        <f>+'FA 2.1.A'!$C$15</f>
        <v>2.1</v>
      </c>
      <c r="F32" s="189" t="str">
        <f>+'FA 2.1.A'!$C$16</f>
        <v xml:space="preserve">Mieux rémunérer les interventions ou astreintes réalisées aux horaires atypiques </v>
      </c>
      <c r="G32" s="426" t="str">
        <f>+'FA 2.1.A'!$C$19</f>
        <v>2.1.A</v>
      </c>
      <c r="H32" s="190" t="str">
        <f>+'FA 2.1.A'!$C$20</f>
        <v xml:space="preserve">Attribuer une prime / indemnité spécifique en faveur des salariés intervenant sur des tranches horaires atypiques </v>
      </c>
      <c r="I32" s="226">
        <f>+'FA 2.1.A'!$H$51</f>
        <v>0</v>
      </c>
      <c r="J32" s="227">
        <f>+'FA 2.1.A'!$K$51</f>
        <v>0</v>
      </c>
      <c r="K32" s="228">
        <f t="shared" ref="K32" si="24">+IFERROR(J32/I32,0)</f>
        <v>0</v>
      </c>
      <c r="L32" s="229">
        <f t="shared" ref="L32" si="25">I32-J32</f>
        <v>0</v>
      </c>
      <c r="M32" s="230">
        <f>+'FA 2.1.A'!$P$51</f>
        <v>0</v>
      </c>
      <c r="N32" s="231">
        <f>+'FA 2.1.A'!$X$51</f>
        <v>0</v>
      </c>
      <c r="O32" s="231">
        <f>+'FA 2.1.A'!$AF$51</f>
        <v>0</v>
      </c>
      <c r="P32" s="264">
        <f>+'FA 2.1.A'!$AN$51</f>
        <v>0</v>
      </c>
    </row>
    <row r="33" spans="2:16" ht="52.8" x14ac:dyDescent="0.3">
      <c r="B33" s="412">
        <f>+'4. Choix des F.A'!F32</f>
        <v>0</v>
      </c>
      <c r="C33" s="253">
        <f>+'FA 2.1.B'!$C$12</f>
        <v>2</v>
      </c>
      <c r="D33" s="189" t="str">
        <f>+'FA 2.1.B'!$C$13</f>
        <v>Intervenir sur une amplitude horaire incluant les soirs, les week ends et les jours fériés</v>
      </c>
      <c r="E33" s="189" t="str">
        <f>+'FA 2.1.B'!$C$15</f>
        <v>2.1</v>
      </c>
      <c r="F33" s="189" t="str">
        <f>+'FA 2.1.B'!$C$16</f>
        <v xml:space="preserve">Mieux rémunérer les interventions ou astreintes réalisées aux horaires atypiques </v>
      </c>
      <c r="G33" s="426" t="str">
        <f>+'FA 2.1.B'!$C$19</f>
        <v>2.1.B</v>
      </c>
      <c r="H33" s="190" t="str">
        <f>+'FA 2.1.B'!$C$20</f>
        <v xml:space="preserve">Organiser des gardes / tournées / rondes de nuit </v>
      </c>
      <c r="I33" s="226">
        <f>+'FA 2.1.B'!$H$51</f>
        <v>0</v>
      </c>
      <c r="J33" s="227">
        <f>+'FA 2.1.B'!$K$51</f>
        <v>0</v>
      </c>
      <c r="K33" s="228">
        <f t="shared" ref="K33" si="26">+IFERROR(J33/I33,0)</f>
        <v>0</v>
      </c>
      <c r="L33" s="229">
        <f t="shared" ref="L33" si="27">I33-J33</f>
        <v>0</v>
      </c>
      <c r="M33" s="230">
        <f>+'FA 2.1.B'!$P$51</f>
        <v>0</v>
      </c>
      <c r="N33" s="231">
        <f>+'FA 2.1.B'!$X$51</f>
        <v>0</v>
      </c>
      <c r="O33" s="231">
        <f>+'FA 2.1.B'!$AF$51</f>
        <v>0</v>
      </c>
      <c r="P33" s="264">
        <f>+'FA 2.1.B'!$AN$51</f>
        <v>0</v>
      </c>
    </row>
    <row r="34" spans="2:16" ht="97.95" customHeight="1" x14ac:dyDescent="0.3">
      <c r="B34" s="412">
        <f>+'4. Choix des F.A'!F33</f>
        <v>0</v>
      </c>
      <c r="C34" s="253">
        <f>+'FA 2.1.C'!$C$12</f>
        <v>2</v>
      </c>
      <c r="D34" s="189" t="str">
        <f>+'FA 2.1.C'!$C$13</f>
        <v>Intervenir sur une amplitude horaire incluant les soirs, les week ends et les jours fériés</v>
      </c>
      <c r="E34" s="189" t="str">
        <f>+'FA 2.1.C'!$C$15</f>
        <v>2.1</v>
      </c>
      <c r="F34" s="189" t="str">
        <f>+'FA 2.1.C'!$C$16</f>
        <v xml:space="preserve">Mieux rémunérer les interventions ou astreintes réalisées aux horaires atypiques </v>
      </c>
      <c r="G34" s="426" t="str">
        <f>+'FA 2.1.C'!$C$19</f>
        <v>2.1.C</v>
      </c>
      <c r="H34" s="190" t="str">
        <f>+'FA 2.1.C'!$C$20</f>
        <v xml:space="preserve">Organiser des astreintes de nuit, de week-end et les jours fériés pour le remplacement de salariés absents et pour répondre en urgence aux besoins des personnes accompagnées (par exemple, par la création d’une ligne d’appel centralisée de nuit commune à plusieurs SAAD locaux et la rémunération des personnels d’astreinte) </v>
      </c>
      <c r="I34" s="226">
        <f>+'FA 2.1.C'!$H$51</f>
        <v>0</v>
      </c>
      <c r="J34" s="227">
        <f>+'FA 2.1.C'!$K$51</f>
        <v>0</v>
      </c>
      <c r="K34" s="228">
        <f t="shared" ref="K34" si="28">+IFERROR(J34/I34,0)</f>
        <v>0</v>
      </c>
      <c r="L34" s="229">
        <f t="shared" ref="L34" si="29">I34-J34</f>
        <v>0</v>
      </c>
      <c r="M34" s="230">
        <f>+'FA 2.1.C'!$P$51</f>
        <v>0</v>
      </c>
      <c r="N34" s="231">
        <f>+'FA 2.1.C'!$X$51</f>
        <v>0</v>
      </c>
      <c r="O34" s="231">
        <f>+'FA 2.1.C'!$AF$51</f>
        <v>0</v>
      </c>
      <c r="P34" s="264">
        <f>+'FA 2.1.C'!$AN$51</f>
        <v>0</v>
      </c>
    </row>
    <row r="35" spans="2:16" ht="57.6" x14ac:dyDescent="0.3">
      <c r="B35" s="412">
        <f>+'4. Choix des F.A'!F34</f>
        <v>0</v>
      </c>
      <c r="C35" s="253">
        <f>+'FA 2.2.A'!$C$12</f>
        <v>2</v>
      </c>
      <c r="D35" s="189" t="str">
        <f>+'FA 2.2.A'!$C$13</f>
        <v>Intervenir sur une amplitude horaire incluant les soirs, les week ends et les jours fériés</v>
      </c>
      <c r="E35" s="189" t="str">
        <f>+'FA 2.2.A'!$C$15</f>
        <v>2.2</v>
      </c>
      <c r="F35" s="189" t="str">
        <f>+'FA 2.2.A'!$C$16</f>
        <v>Faciliter la mobilité et renforcer la sécurité des intervenants sur les horaires atypiques</v>
      </c>
      <c r="G35" s="426" t="str">
        <f>+'FA 2.2.A'!$C$19</f>
        <v>2.2.A</v>
      </c>
      <c r="H35" s="190" t="str">
        <f>+'FA 2.2.A'!$C$20</f>
        <v xml:space="preserve">Faciliter la mobilité des salariés ne disposant pas du permis et/ou de véhicule, par une prise en charge des frais liés aux déplacements (taxi/VTC, location de véhicules sans permis ou classiques via LLD, transport en commun…) </v>
      </c>
      <c r="I35" s="226">
        <f>+'FA 2.2.A'!$H$51</f>
        <v>0</v>
      </c>
      <c r="J35" s="227">
        <f>+'FA 2.2.A'!$K$51</f>
        <v>0</v>
      </c>
      <c r="K35" s="228">
        <f t="shared" ref="K35" si="30">+IFERROR(J35/I35,0)</f>
        <v>0</v>
      </c>
      <c r="L35" s="229">
        <f t="shared" ref="L35" si="31">I35-J35</f>
        <v>0</v>
      </c>
      <c r="M35" s="230">
        <f>+'FA 2.2.A'!$P$51</f>
        <v>0</v>
      </c>
      <c r="N35" s="231">
        <f>+'FA 2.2.A'!$X$51</f>
        <v>0</v>
      </c>
      <c r="O35" s="231">
        <f>+'FA 2.2.A'!$AF$51</f>
        <v>0</v>
      </c>
      <c r="P35" s="264">
        <f>+'FA 2.2.A'!$AN$51</f>
        <v>0</v>
      </c>
    </row>
    <row r="36" spans="2:16" ht="52.8" x14ac:dyDescent="0.3">
      <c r="B36" s="412">
        <f>+'4. Choix des F.A'!F35</f>
        <v>0</v>
      </c>
      <c r="C36" s="253">
        <f>+'FA 2.2.B'!$C$12</f>
        <v>2</v>
      </c>
      <c r="D36" s="189" t="str">
        <f>+'FA 2.2.B'!$C$13</f>
        <v>Intervenir sur une amplitude horaire incluant les soirs, les week ends et les jours fériés</v>
      </c>
      <c r="E36" s="189" t="str">
        <f>+'FA 2.2.B'!$C$15</f>
        <v>2.2</v>
      </c>
      <c r="F36" s="189" t="str">
        <f>+'FA 2.2.B'!$C$16</f>
        <v>Faciliter la mobilité et renforcer la sécurité des intervenants sur les horaires atypiques</v>
      </c>
      <c r="G36" s="426" t="str">
        <f>+'FA 2.2.B'!$C$19</f>
        <v>2.2.B</v>
      </c>
      <c r="H36" s="190" t="str">
        <f>+'FA 2.2.B'!$C$20</f>
        <v xml:space="preserve">Financer ou participer au financement du permis de conduire </v>
      </c>
      <c r="I36" s="226">
        <f>+'FA 2.2.B'!$H$51</f>
        <v>0</v>
      </c>
      <c r="J36" s="227">
        <f>+'FA 2.2.B'!$K$51</f>
        <v>0</v>
      </c>
      <c r="K36" s="228">
        <f t="shared" ref="K36" si="32">+IFERROR(J36/I36,0)</f>
        <v>0</v>
      </c>
      <c r="L36" s="229">
        <f t="shared" ref="L36" si="33">I36-J36</f>
        <v>0</v>
      </c>
      <c r="M36" s="230">
        <f>+'FA 2.2.B'!$P$51</f>
        <v>0</v>
      </c>
      <c r="N36" s="231">
        <f>+'FA 2.2.B'!$X$51</f>
        <v>0</v>
      </c>
      <c r="O36" s="231">
        <f>+'FA 2.2.B'!$AF$51</f>
        <v>0</v>
      </c>
      <c r="P36" s="264">
        <f>+'FA 2.2.B'!$AN$51</f>
        <v>0</v>
      </c>
    </row>
    <row r="37" spans="2:16" ht="52.8" x14ac:dyDescent="0.3">
      <c r="B37" s="412">
        <f>+'4. Choix des F.A'!F36</f>
        <v>0</v>
      </c>
      <c r="C37" s="253">
        <f>+'FA 2.2.C'!$C$12</f>
        <v>2</v>
      </c>
      <c r="D37" s="189" t="str">
        <f>+'FA 2.2.C'!$C$13</f>
        <v>Intervenir sur une amplitude horaire incluant les soirs, les week ends et les jours fériés</v>
      </c>
      <c r="E37" s="189" t="str">
        <f>+'FA 2.2.C'!$C$15</f>
        <v>2.2</v>
      </c>
      <c r="F37" s="189" t="str">
        <f>+'FA 2.2.C'!$C$16</f>
        <v>Faciliter la mobilité et renforcer la sécurité des intervenants sur les horaires atypiques</v>
      </c>
      <c r="G37" s="426" t="str">
        <f>+'FA 2.2.C'!$C$19</f>
        <v>2.2.C</v>
      </c>
      <c r="H37" s="190" t="str">
        <f>+'FA 2.2.C'!$C$20</f>
        <v>Financer ou participer au financement de solutions pour la garde des enfants des salariés intervenant sur des horaires atypiques</v>
      </c>
      <c r="I37" s="226">
        <f>+'FA 2.2.C'!$H$51</f>
        <v>0</v>
      </c>
      <c r="J37" s="227">
        <f>+'FA 2.2.C'!$K$51</f>
        <v>0</v>
      </c>
      <c r="K37" s="228">
        <f t="shared" ref="K37" si="34">+IFERROR(J37/I37,0)</f>
        <v>0</v>
      </c>
      <c r="L37" s="229">
        <f t="shared" ref="L37" si="35">I37-J37</f>
        <v>0</v>
      </c>
      <c r="M37" s="230">
        <f>+'FA 2.2.C'!$P$51</f>
        <v>0</v>
      </c>
      <c r="N37" s="231">
        <f>+'FA 2.2.C'!$X$51</f>
        <v>0</v>
      </c>
      <c r="O37" s="231">
        <f>+'FA 2.2.C'!$AF$51</f>
        <v>0</v>
      </c>
      <c r="P37" s="264">
        <f>+'FA 2.2.C'!$AN$51</f>
        <v>0</v>
      </c>
    </row>
    <row r="38" spans="2:16" ht="52.8" x14ac:dyDescent="0.3">
      <c r="B38" s="412">
        <f>+'4. Choix des F.A'!F37</f>
        <v>0</v>
      </c>
      <c r="C38" s="253">
        <f>+'FA 2.2.D'!$C$12</f>
        <v>2</v>
      </c>
      <c r="D38" s="189" t="str">
        <f>+'FA 2.2.D'!$C$13</f>
        <v>Intervenir sur une amplitude horaire incluant les soirs, les week ends et les jours fériés</v>
      </c>
      <c r="E38" s="189" t="str">
        <f>+'FA 2.2.D'!$C$15</f>
        <v>2.2</v>
      </c>
      <c r="F38" s="189" t="str">
        <f>+'FA 2.2.D'!$C$16</f>
        <v>Faciliter la mobilité et renforcer la sécurité des intervenants sur les horaires atypiques</v>
      </c>
      <c r="G38" s="426" t="str">
        <f>+'FA 2.2.D'!$C$19</f>
        <v>2.2.D</v>
      </c>
      <c r="H38" s="190" t="str">
        <f>+'FA 2.2.D'!$C$20</f>
        <v>Prévoir des dispositifs d’alerte en cas d’agression de l’intervenant lors de ses déplacements de nuit (type alarme personnelle anti-agression avec géolocalisation)</v>
      </c>
      <c r="I38" s="226">
        <f>+'FA 2.2.D'!$H$51</f>
        <v>0</v>
      </c>
      <c r="J38" s="227">
        <f>+'FA 2.2.D'!$K$51</f>
        <v>0</v>
      </c>
      <c r="K38" s="228">
        <f t="shared" ref="K38" si="36">+IFERROR(J38/I38,0)</f>
        <v>0</v>
      </c>
      <c r="L38" s="229">
        <f t="shared" ref="L38" si="37">I38-J38</f>
        <v>0</v>
      </c>
      <c r="M38" s="230">
        <f>+'FA 2.2.D'!$P$51</f>
        <v>0</v>
      </c>
      <c r="N38" s="231">
        <f>+'FA 2.2.D'!$X$51</f>
        <v>0</v>
      </c>
      <c r="O38" s="231">
        <f>+'FA 2.2.D'!$AF$51</f>
        <v>0</v>
      </c>
      <c r="P38" s="264">
        <f>+'FA 2.2.D'!$AN$51</f>
        <v>0</v>
      </c>
    </row>
    <row r="39" spans="2:16" ht="52.8" x14ac:dyDescent="0.3">
      <c r="B39" s="412">
        <f>+'4. Choix des F.A'!F38</f>
        <v>0</v>
      </c>
      <c r="C39" s="253">
        <f>+'FA 3.1.A'!$C$12</f>
        <v>3</v>
      </c>
      <c r="D39" s="189" t="str">
        <f>+'FA 3.1.A'!$C$13</f>
        <v>Contribuer à la couverture des besoins de l’ensemble des territoires identifiés comme zone rurale et QPV</v>
      </c>
      <c r="E39" s="189" t="str">
        <f>+'FA 3.1.A'!$C$15</f>
        <v>3.1</v>
      </c>
      <c r="F39" s="189" t="str">
        <f>+'FA 3.1.A'!$C$16</f>
        <v>Favoriser les conditions d’intervention dans les territoires concernés</v>
      </c>
      <c r="G39" s="426" t="str">
        <f>+'FA 3.1.A'!$C$19</f>
        <v>3.1.A</v>
      </c>
      <c r="H39" s="190" t="str">
        <f>+'FA 3.1.A'!$C$20</f>
        <v xml:space="preserve">Mettre à disposition des véhicules de service pour les salariés intervenants dans les zones rurales (financer l’achat/loyer, l’assurance, la maintenance, la pneumatique et le carburant) </v>
      </c>
      <c r="I39" s="226">
        <f>+'FA 3.1.A'!$H$51</f>
        <v>0</v>
      </c>
      <c r="J39" s="227">
        <f>+'FA 3.1.A'!$K$51</f>
        <v>0</v>
      </c>
      <c r="K39" s="228">
        <f t="shared" ref="K39" si="38">+IFERROR(J39/I39,0)</f>
        <v>0</v>
      </c>
      <c r="L39" s="229">
        <f t="shared" ref="L39" si="39">I39-J39</f>
        <v>0</v>
      </c>
      <c r="M39" s="230">
        <f>+'FA 3.1.A'!$P$51</f>
        <v>0</v>
      </c>
      <c r="N39" s="231">
        <f>+'FA 3.1.A'!$X$51</f>
        <v>0</v>
      </c>
      <c r="O39" s="231">
        <f>+'FA 3.1.A'!$AF$51</f>
        <v>0</v>
      </c>
      <c r="P39" s="264">
        <f>+'FA 3.1.A'!$AN$51</f>
        <v>0</v>
      </c>
    </row>
    <row r="40" spans="2:16" ht="57.6" x14ac:dyDescent="0.3">
      <c r="B40" s="412">
        <f>+'4. Choix des F.A'!F39</f>
        <v>0</v>
      </c>
      <c r="C40" s="253">
        <f>+'FA 3.1.B'!$C$12</f>
        <v>3</v>
      </c>
      <c r="D40" s="189" t="str">
        <f>+'FA 3.1.B'!$C$13</f>
        <v>Contribuer à la couverture des besoins de l’ensemble des territoires identifiés comme zone rurale et QPV</v>
      </c>
      <c r="E40" s="189" t="str">
        <f>+'FA 3.1.B'!$C$15</f>
        <v>3.1</v>
      </c>
      <c r="F40" s="189" t="str">
        <f>+'FA 3.1.B'!$C$16</f>
        <v>Favoriser les conditions d’intervention dans les territoires concernés</v>
      </c>
      <c r="G40" s="426" t="str">
        <f>+'FA 3.1.B'!$C$19</f>
        <v>3.1.B</v>
      </c>
      <c r="H40" s="190" t="str">
        <f>+'FA 3.1.B'!$C$20</f>
        <v xml:space="preserve">Faciliter la mobilité des salariés ne disposant pas du permis et/ou de véhicule, par une prise en charge des frais liés aux déplacements (taxi/VTC, location de véhicules sans permis ou classiques via LLD, transport en commun…) </v>
      </c>
      <c r="I40" s="226">
        <f>+'FA 3.1.B'!$H$51</f>
        <v>0</v>
      </c>
      <c r="J40" s="227">
        <f>+'FA 3.1.B'!$K$51</f>
        <v>0</v>
      </c>
      <c r="K40" s="228">
        <f t="shared" ref="K40" si="40">+IFERROR(J40/I40,0)</f>
        <v>0</v>
      </c>
      <c r="L40" s="229">
        <f t="shared" ref="L40" si="41">I40-J40</f>
        <v>0</v>
      </c>
      <c r="M40" s="230">
        <f>+'FA 3.1.B'!$P$51</f>
        <v>0</v>
      </c>
      <c r="N40" s="231">
        <f>+'FA 3.1.B'!$X$51</f>
        <v>0</v>
      </c>
      <c r="O40" s="231">
        <f>+'FA 3.1.B'!$AF$51</f>
        <v>0</v>
      </c>
      <c r="P40" s="264">
        <f>+'FA 3.1.B'!$AN$51</f>
        <v>0</v>
      </c>
    </row>
    <row r="41" spans="2:16" ht="52.8" x14ac:dyDescent="0.3">
      <c r="B41" s="412">
        <f>+'4. Choix des F.A'!F40</f>
        <v>0</v>
      </c>
      <c r="C41" s="253">
        <f>+'FA 3.1.C'!$C$12</f>
        <v>3</v>
      </c>
      <c r="D41" s="189" t="str">
        <f>+'FA 3.1.C'!$C$13</f>
        <v>Contribuer à la couverture des besoins de l’ensemble des territoires identifiés comme zone rurale et QPV</v>
      </c>
      <c r="E41" s="189" t="str">
        <f>+'FA 3.1.C'!$C$15</f>
        <v>3.1</v>
      </c>
      <c r="F41" s="189" t="str">
        <f>+'FA 3.1.C'!$C$16</f>
        <v>Favoriser les conditions d’intervention dans les territoires concernés</v>
      </c>
      <c r="G41" s="426" t="str">
        <f>+'FA 3.1.C'!$C$19</f>
        <v>3.1.C</v>
      </c>
      <c r="H41" s="190" t="str">
        <f>+'FA 3.1.C'!$C$20</f>
        <v xml:space="preserve">Financer ou participer au financement du permis de conduire </v>
      </c>
      <c r="I41" s="226">
        <f>+'FA 3.1.C'!$H$51</f>
        <v>0</v>
      </c>
      <c r="J41" s="227">
        <f>+'FA 3.1.C'!$K$51</f>
        <v>0</v>
      </c>
      <c r="K41" s="228">
        <f t="shared" ref="K41" si="42">+IFERROR(J41/I41,0)</f>
        <v>0</v>
      </c>
      <c r="L41" s="229">
        <f t="shared" ref="L41" si="43">I41-J41</f>
        <v>0</v>
      </c>
      <c r="M41" s="230">
        <f>+'FA 3.1.C'!$P$51</f>
        <v>0</v>
      </c>
      <c r="N41" s="231">
        <f>+'FA 3.1.C'!$X$51</f>
        <v>0</v>
      </c>
      <c r="O41" s="231">
        <f>+'FA 3.1.C'!$AF$51</f>
        <v>0</v>
      </c>
      <c r="P41" s="264">
        <f>+'FA 3.1.C'!$AN$51</f>
        <v>0</v>
      </c>
    </row>
    <row r="42" spans="2:16" ht="52.8" x14ac:dyDescent="0.3">
      <c r="B42" s="412">
        <f>+'4. Choix des F.A'!F41</f>
        <v>0</v>
      </c>
      <c r="C42" s="253">
        <f>+'FA 3.1.D'!$C$12</f>
        <v>3</v>
      </c>
      <c r="D42" s="189" t="str">
        <f>+'FA 3.1.D'!$C$13</f>
        <v>Contribuer à la couverture des besoins de l’ensemble des territoires identifiés comme zone rurale et QPV</v>
      </c>
      <c r="E42" s="189" t="str">
        <f>+'FA 3.1.D'!$C$15</f>
        <v>3.1</v>
      </c>
      <c r="F42" s="189" t="str">
        <f>+'FA 3.1.D'!$C$16</f>
        <v>Favoriser les conditions d’intervention dans les territoires concernés</v>
      </c>
      <c r="G42" s="426" t="str">
        <f>+'FA 3.1.D'!$C$19</f>
        <v>3.1.D</v>
      </c>
      <c r="H42" s="190" t="str">
        <f>+'FA 3.1.D'!$C$20</f>
        <v>Organiser des temps de repos pour les intervenants ayant des horaires discontinus (coupures entre missions), dans les locaux du service ou des tiers lieux</v>
      </c>
      <c r="I42" s="226">
        <f>+'FA 3.1.D'!$H$51</f>
        <v>0</v>
      </c>
      <c r="J42" s="227">
        <f>+'FA 3.1.D'!$K$51</f>
        <v>0</v>
      </c>
      <c r="K42" s="228">
        <f t="shared" ref="K42" si="44">+IFERROR(J42/I42,0)</f>
        <v>0</v>
      </c>
      <c r="L42" s="229">
        <f t="shared" ref="L42" si="45">I42-J42</f>
        <v>0</v>
      </c>
      <c r="M42" s="230">
        <f>+'FA 3.1.D'!$P$51</f>
        <v>0</v>
      </c>
      <c r="N42" s="231">
        <f>+'FA 3.1.D'!$X$51</f>
        <v>0</v>
      </c>
      <c r="O42" s="231">
        <f>+'FA 3.1.D'!$AF$51</f>
        <v>0</v>
      </c>
      <c r="P42" s="264">
        <f>+'FA 3.1.D'!$AN$51</f>
        <v>0</v>
      </c>
    </row>
    <row r="43" spans="2:16" ht="52.8" x14ac:dyDescent="0.3">
      <c r="B43" s="412">
        <f>+'4. Choix des F.A'!F42</f>
        <v>0</v>
      </c>
      <c r="C43" s="253">
        <f>+'FA 3.2.A'!$C$12</f>
        <v>3</v>
      </c>
      <c r="D43" s="189" t="str">
        <f>+'FA 3.2.A'!$C$13</f>
        <v>Contribuer à la couverture des besoins de l’ensemble des territoires identifiés comme zone rurale et QPV</v>
      </c>
      <c r="E43" s="189" t="str">
        <f>+'FA 3.2.A'!$C$15</f>
        <v>3.2</v>
      </c>
      <c r="F43" s="189" t="str">
        <f>+'FA 3.2.A'!$C$16</f>
        <v xml:space="preserve">Mieux indemniser les trajets des intervenants dans les territoires concernés </v>
      </c>
      <c r="G43" s="426" t="str">
        <f>+'FA 3.2.A'!$C$19</f>
        <v>3.2.A</v>
      </c>
      <c r="H43" s="190" t="str">
        <f>+'FA 3.2.A'!$C$20</f>
        <v>Attribuer une prime / indemnité “mobilité” en faveur des salariés intervenant sur ces territoires</v>
      </c>
      <c r="I43" s="226">
        <f>+'FA 3.2.A'!$H$51</f>
        <v>0</v>
      </c>
      <c r="J43" s="227">
        <f>+'FA 3.2.A'!$K$51</f>
        <v>0</v>
      </c>
      <c r="K43" s="228">
        <f t="shared" ref="K43" si="46">+IFERROR(J43/I43,0)</f>
        <v>0</v>
      </c>
      <c r="L43" s="229">
        <f t="shared" ref="L43" si="47">I43-J43</f>
        <v>0</v>
      </c>
      <c r="M43" s="230">
        <f>+'FA 3.2.A'!$P$51</f>
        <v>0</v>
      </c>
      <c r="N43" s="231">
        <f>+'FA 3.2.A'!$X$51</f>
        <v>0</v>
      </c>
      <c r="O43" s="231">
        <f>+'FA 3.2.A'!$AF$51</f>
        <v>0</v>
      </c>
      <c r="P43" s="264">
        <f>+'FA 3.2.A'!$AN$51</f>
        <v>0</v>
      </c>
    </row>
    <row r="44" spans="2:16" ht="52.8" x14ac:dyDescent="0.3">
      <c r="B44" s="412">
        <f>+'4. Choix des F.A'!F43</f>
        <v>0</v>
      </c>
      <c r="C44" s="253">
        <f>+'FA 4.1.A'!$C$12</f>
        <v>4</v>
      </c>
      <c r="D44" s="189" t="str">
        <f>+'FA 4.1.A'!$C$13</f>
        <v>Apporter une aide aux aidants des personnes accompagnées</v>
      </c>
      <c r="E44" s="189" t="str">
        <f>+'FA 4.1.A'!$C$15</f>
        <v>4.1</v>
      </c>
      <c r="F44" s="189" t="str">
        <f>+'FA 4.1.A'!$C$16</f>
        <v xml:space="preserve">Développer le repérage et l’accompagnement des aidants en difficulté vers les solutions adaptées  </v>
      </c>
      <c r="G44" s="426" t="str">
        <f>+'FA 4.1.A'!$C$19</f>
        <v>4.1.A</v>
      </c>
      <c r="H44" s="190" t="str">
        <f>+'FA 4.1.A'!$C$20</f>
        <v>Sensibiliser les responsables de secteur et encadrants aux besoins des aidants en difficulté (en s’appuyant notamment sur les actions de sensibilisation menées par l’Agence AutonomY)</v>
      </c>
      <c r="I44" s="226">
        <f>+'FA 4.1.A'!$H$51</f>
        <v>0</v>
      </c>
      <c r="J44" s="227">
        <f>+'FA 4.1.A'!$K$51</f>
        <v>0</v>
      </c>
      <c r="K44" s="228">
        <f t="shared" ref="K44" si="48">+IFERROR(J44/I44,0)</f>
        <v>0</v>
      </c>
      <c r="L44" s="229">
        <f t="shared" ref="L44" si="49">I44-J44</f>
        <v>0</v>
      </c>
      <c r="M44" s="230">
        <f>+'FA 4.1.A'!$P$51</f>
        <v>0</v>
      </c>
      <c r="N44" s="231">
        <f>+'FA 4.1.A'!$X$51</f>
        <v>0</v>
      </c>
      <c r="O44" s="231">
        <f>+'FA 4.1.A'!$AF$51</f>
        <v>0</v>
      </c>
      <c r="P44" s="264">
        <f>+'FA 4.1.A'!$AN$51</f>
        <v>0</v>
      </c>
    </row>
    <row r="45" spans="2:16" ht="52.8" x14ac:dyDescent="0.3">
      <c r="B45" s="412">
        <f>+'4. Choix des F.A'!F44</f>
        <v>0</v>
      </c>
      <c r="C45" s="253">
        <f>+'FA 4.1.B'!$C$12</f>
        <v>4</v>
      </c>
      <c r="D45" s="189" t="str">
        <f>+'FA 4.1.B'!$C$13</f>
        <v>Apporter une aide aux aidants des personnes accompagnées</v>
      </c>
      <c r="E45" s="189" t="str">
        <f>+'FA 4.1.B'!$C$15</f>
        <v>4.1</v>
      </c>
      <c r="F45" s="189" t="str">
        <f>+'FA 4.1.B'!$C$16</f>
        <v xml:space="preserve">Développer le repérage et l’accompagnement des aidants en difficulté vers les solutions adaptées  </v>
      </c>
      <c r="G45" s="426" t="str">
        <f>+'FA 4.1.B'!$C$19</f>
        <v>4.1.B</v>
      </c>
      <c r="H45" s="190" t="str">
        <f>+'FA 4.1.B'!$C$20</f>
        <v>Désigner un « référent aidants » au sein du service, chargé d’orienter les usagers vers les solutions adaptées et d’identifier les besoins de formation des équipes</v>
      </c>
      <c r="I45" s="226">
        <f>+'FA 4.1.B'!$H$51</f>
        <v>0</v>
      </c>
      <c r="J45" s="227">
        <f>+'FA 4.1.B'!$K$51</f>
        <v>0</v>
      </c>
      <c r="K45" s="228">
        <f t="shared" ref="K45" si="50">+IFERROR(J45/I45,0)</f>
        <v>0</v>
      </c>
      <c r="L45" s="229">
        <f t="shared" ref="L45" si="51">I45-J45</f>
        <v>0</v>
      </c>
      <c r="M45" s="230">
        <f>+'FA 4.1.B'!$P$51</f>
        <v>0</v>
      </c>
      <c r="N45" s="231">
        <f>+'FA 4.1.B'!$X$51</f>
        <v>0</v>
      </c>
      <c r="O45" s="231">
        <f>+'FA 4.1.B'!$AF$51</f>
        <v>0</v>
      </c>
      <c r="P45" s="264">
        <f>+'FA 4.1.B'!$AN$51</f>
        <v>0</v>
      </c>
    </row>
    <row r="46" spans="2:16" ht="52.8" x14ac:dyDescent="0.3">
      <c r="B46" s="412">
        <f>+'4. Choix des F.A'!F45</f>
        <v>0</v>
      </c>
      <c r="C46" s="253">
        <f>+'FA 4.1.C'!$C$12</f>
        <v>4</v>
      </c>
      <c r="D46" s="189" t="str">
        <f>+'FA 4.1.C'!$C$13</f>
        <v>Apporter une aide aux aidants des personnes accompagnées</v>
      </c>
      <c r="E46" s="189" t="str">
        <f>+'FA 4.1.C'!$C$15</f>
        <v>4.1</v>
      </c>
      <c r="F46" s="189" t="str">
        <f>+'FA 4.1.C'!$C$16</f>
        <v xml:space="preserve">Développer le repérage et l’accompagnement des aidants en difficulté vers les solutions adaptées  </v>
      </c>
      <c r="G46" s="426" t="str">
        <f>+'FA 4.1.C'!$C$19</f>
        <v>4.1.C</v>
      </c>
      <c r="H46" s="190" t="str">
        <f>+'FA 4.1.C'!$C$20</f>
        <v>Former les intervenants au repérage des aidants en difficulté (en s’appuyant notamment sur l’offre de formation référencée par l’Agence AutonomY)</v>
      </c>
      <c r="I46" s="226">
        <f>+'FA 4.1.C'!$H$51</f>
        <v>0</v>
      </c>
      <c r="J46" s="227">
        <f>+'FA 4.1.C'!$K$51</f>
        <v>0</v>
      </c>
      <c r="K46" s="228">
        <f t="shared" ref="K46" si="52">+IFERROR(J46/I46,0)</f>
        <v>0</v>
      </c>
      <c r="L46" s="229">
        <f t="shared" ref="L46" si="53">I46-J46</f>
        <v>0</v>
      </c>
      <c r="M46" s="230">
        <f>+'FA 4.1.C'!$P$51</f>
        <v>0</v>
      </c>
      <c r="N46" s="231">
        <f>+'FA 4.1.C'!$X$51</f>
        <v>0</v>
      </c>
      <c r="O46" s="231">
        <f>+'FA 4.1.C'!$AF$51</f>
        <v>0</v>
      </c>
      <c r="P46" s="264">
        <f>+'FA 4.1.C'!$AN$51</f>
        <v>0</v>
      </c>
    </row>
    <row r="47" spans="2:16" ht="52.8" x14ac:dyDescent="0.3">
      <c r="B47" s="412">
        <f>+'4. Choix des F.A'!F46</f>
        <v>0</v>
      </c>
      <c r="C47" s="253">
        <f>+'FA 4.1.D'!$C$12</f>
        <v>4</v>
      </c>
      <c r="D47" s="189" t="str">
        <f>+'FA 4.1.D'!$C$13</f>
        <v>Apporter une aide aux aidants des personnes accompagnées</v>
      </c>
      <c r="E47" s="189" t="str">
        <f>+'FA 4.1.D'!$C$15</f>
        <v>4.1</v>
      </c>
      <c r="F47" s="189" t="str">
        <f>+'FA 4.1.D'!$C$16</f>
        <v xml:space="preserve">Développer le repérage et l’accompagnement des aidants en difficulté vers les solutions adaptées  </v>
      </c>
      <c r="G47" s="426" t="str">
        <f>+'FA 4.1.D'!$C$19</f>
        <v>4.1.D</v>
      </c>
      <c r="H47" s="190" t="str">
        <f>+'FA 4.1.D'!$C$20</f>
        <v>Formaliser un partenariat avec la/les Plateformes de Répit et d’Accompagnement des Aidants (PFR) du territoire et/ou des associations dédiées au soutien aux aidants</v>
      </c>
      <c r="I47" s="226">
        <f>+'FA 4.1.D'!$H$51</f>
        <v>0</v>
      </c>
      <c r="J47" s="227">
        <f>+'FA 4.1.D'!$K$51</f>
        <v>0</v>
      </c>
      <c r="K47" s="228">
        <f t="shared" ref="K47" si="54">+IFERROR(J47/I47,0)</f>
        <v>0</v>
      </c>
      <c r="L47" s="229">
        <f t="shared" ref="L47" si="55">I47-J47</f>
        <v>0</v>
      </c>
      <c r="M47" s="230">
        <f>+'FA 4.1.D'!$P$51</f>
        <v>0</v>
      </c>
      <c r="N47" s="231">
        <f>+'FA 4.1.D'!$X$51</f>
        <v>0</v>
      </c>
      <c r="O47" s="231">
        <f>+'FA 4.1.D'!$AF$51</f>
        <v>0</v>
      </c>
      <c r="P47" s="264">
        <f>+'FA 4.1.D'!$AN$51</f>
        <v>0</v>
      </c>
    </row>
    <row r="48" spans="2:16" ht="72" x14ac:dyDescent="0.3">
      <c r="B48" s="412">
        <f>+'4. Choix des F.A'!F47</f>
        <v>0</v>
      </c>
      <c r="C48" s="253">
        <f>+'FA 4.2.A'!$C$12</f>
        <v>4</v>
      </c>
      <c r="D48" s="189" t="str">
        <f>+'FA 4.2.A'!$C$13</f>
        <v>Apporter une aide aux aidants des personnes accompagnées</v>
      </c>
      <c r="E48" s="189" t="str">
        <f>+'FA 4.2.A'!$C$15</f>
        <v>4.2</v>
      </c>
      <c r="F48" s="189" t="str">
        <f>+'FA 4.2.A'!$C$16</f>
        <v xml:space="preserve">Répondre au besoin de répit et de relayage des aidants </v>
      </c>
      <c r="G48" s="426" t="str">
        <f>+'FA 4.2.A'!$C$19</f>
        <v>4.2.A</v>
      </c>
      <c r="H48" s="190" t="str">
        <f>+'FA 4.2.A'!$C$20</f>
        <v xml:space="preserve">Définir un forfait répit permettant aux aidants de bénéficier ponctuellement d‘un temps de répit, sans que cette aide soit récurrente dans le temps (cette aide doit s’articuler aux aides existantes sur le territoire, forfait temps libre des plateformes de répit ou droit au répit). </v>
      </c>
      <c r="I48" s="226">
        <f>+'FA 4.2.A'!$H$51</f>
        <v>0</v>
      </c>
      <c r="J48" s="227">
        <f>+'FA 4.2.A'!$K$51</f>
        <v>0</v>
      </c>
      <c r="K48" s="228">
        <f t="shared" ref="K48" si="56">+IFERROR(J48/I48,0)</f>
        <v>0</v>
      </c>
      <c r="L48" s="229">
        <f t="shared" ref="L48" si="57">I48-J48</f>
        <v>0</v>
      </c>
      <c r="M48" s="230">
        <f>+'FA 4.2.A'!$P$51</f>
        <v>0</v>
      </c>
      <c r="N48" s="231">
        <f>+'FA 4.2.A'!$X$51</f>
        <v>0</v>
      </c>
      <c r="O48" s="231">
        <f>+'FA 4.2.A'!$AF$51</f>
        <v>0</v>
      </c>
      <c r="P48" s="264">
        <f>+'FA 4.2.A'!$AN$51</f>
        <v>0</v>
      </c>
    </row>
    <row r="49" spans="2:16" ht="39.6" x14ac:dyDescent="0.3">
      <c r="B49" s="412">
        <f>+'4. Choix des F.A'!F48</f>
        <v>0</v>
      </c>
      <c r="C49" s="253">
        <f>+'FA 4.3.A'!$C$12</f>
        <v>4</v>
      </c>
      <c r="D49" s="189" t="str">
        <f>+'FA 4.3.A'!$C$13</f>
        <v>Apporter une aide aux aidants des personnes accompagnées</v>
      </c>
      <c r="E49" s="189" t="str">
        <f>+'FA 4.3.A'!$C$15</f>
        <v>4.3</v>
      </c>
      <c r="F49" s="189" t="str">
        <f>+'FA 4.3.A'!$C$16</f>
        <v xml:space="preserve">Répondre au besoin d’échange entre pairs des aidants </v>
      </c>
      <c r="G49" s="426" t="str">
        <f>+'FA 4.3.A'!$C$19</f>
        <v>4.3.A</v>
      </c>
      <c r="H49" s="190" t="str">
        <f>+'FA 4.3.A'!$C$20</f>
        <v>Informer et orienter les aidants vers les groupes d’échanges et les lieux de rencontre et de partage entre aidants</v>
      </c>
      <c r="I49" s="226">
        <f>+'FA 4.3.A'!$H$51</f>
        <v>0</v>
      </c>
      <c r="J49" s="227">
        <f>+'FA 4.3.A'!$K$51</f>
        <v>0</v>
      </c>
      <c r="K49" s="228">
        <f t="shared" ref="K49" si="58">+IFERROR(J49/I49,0)</f>
        <v>0</v>
      </c>
      <c r="L49" s="229">
        <f t="shared" ref="L49" si="59">I49-J49</f>
        <v>0</v>
      </c>
      <c r="M49" s="230">
        <f>+'FA 4.3.A'!$P$51</f>
        <v>0</v>
      </c>
      <c r="N49" s="231">
        <f>+'FA 4.3.A'!$X$51</f>
        <v>0</v>
      </c>
      <c r="O49" s="231">
        <f>+'FA 4.3.A'!$AF$51</f>
        <v>0</v>
      </c>
      <c r="P49" s="264">
        <f>+'FA 4.3.A'!$AN$51</f>
        <v>0</v>
      </c>
    </row>
    <row r="50" spans="2:16" ht="43.2" x14ac:dyDescent="0.3">
      <c r="B50" s="412">
        <f>+'4. Choix des F.A'!F49</f>
        <v>0</v>
      </c>
      <c r="C50" s="253">
        <f>+'FA 4.3.B'!$C$12</f>
        <v>4</v>
      </c>
      <c r="D50" s="189" t="str">
        <f>+'FA 4.3.B'!$C$13</f>
        <v>Apporter une aide aux aidants des personnes accompagnées</v>
      </c>
      <c r="E50" s="189" t="str">
        <f>+'FA 4.3.B'!$C$15</f>
        <v>4.3</v>
      </c>
      <c r="F50" s="189" t="str">
        <f>+'FA 4.3.B'!$C$16</f>
        <v xml:space="preserve">Répondre au besoin d’échange entre pairs des aidants </v>
      </c>
      <c r="G50" s="426" t="str">
        <f>+'FA 4.3.B'!$C$19</f>
        <v>4.3.B</v>
      </c>
      <c r="H50" s="190" t="str">
        <f>+'FA 4.3.B'!$C$20</f>
        <v>En l’absence d’offre sur le territoire d’intervention, initier la démarche de partage et d’échanges entre aidants en lien avec les acteurs du soutien aux aidants</v>
      </c>
      <c r="I50" s="226">
        <f>+'FA 4.3.B'!$H$51</f>
        <v>0</v>
      </c>
      <c r="J50" s="227">
        <f>+'FA 4.3.B'!$K$51</f>
        <v>0</v>
      </c>
      <c r="K50" s="228">
        <f t="shared" ref="K50" si="60">+IFERROR(J50/I50,0)</f>
        <v>0</v>
      </c>
      <c r="L50" s="229">
        <f t="shared" ref="L50" si="61">I50-J50</f>
        <v>0</v>
      </c>
      <c r="M50" s="230">
        <f>+'FA 4.3.B'!$P$51</f>
        <v>0</v>
      </c>
      <c r="N50" s="231">
        <f>+'FA 4.3.B'!$X$51</f>
        <v>0</v>
      </c>
      <c r="O50" s="231">
        <f>+'FA 4.3.B'!$AF$51</f>
        <v>0</v>
      </c>
      <c r="P50" s="264">
        <f>+'FA 4.3.B'!$AN$51</f>
        <v>0</v>
      </c>
    </row>
    <row r="51" spans="2:16" ht="52.8" x14ac:dyDescent="0.3">
      <c r="B51" s="412">
        <f>+'4. Choix des F.A'!F50</f>
        <v>0</v>
      </c>
      <c r="C51" s="253">
        <f>+'FA 5.1.A'!$C$12</f>
        <v>5</v>
      </c>
      <c r="D51" s="189" t="str">
        <f>+'FA 5.1.A'!$C$13</f>
        <v>Améliorer la qualité de vie au travail des intervenants et favoriser l’insertion des demandeurs d’emploi</v>
      </c>
      <c r="E51" s="189" t="str">
        <f>+'FA 5.1.A'!$C$15</f>
        <v>5.1</v>
      </c>
      <c r="F51" s="189" t="str">
        <f>+'FA 5.1.A'!$C$16</f>
        <v>Favoriser l’insertion des demandeurs d’emploi</v>
      </c>
      <c r="G51" s="426" t="str">
        <f>+'FA 5.1.A'!$C$19</f>
        <v>5.1.A</v>
      </c>
      <c r="H51" s="190" t="str">
        <f>+'FA 5.1.A'!$C$20</f>
        <v xml:space="preserve">Favoriser l’insertion des demandeurs d'emploi, par exemple au travers de périodes d’immersion professionnelle (PMSMP), terrain de stage, propositions d’embauche </v>
      </c>
      <c r="I51" s="226">
        <f>+'FA 5.1.A'!$H$51</f>
        <v>0</v>
      </c>
      <c r="J51" s="227">
        <f>+'FA 5.1.A'!$K$51</f>
        <v>0</v>
      </c>
      <c r="K51" s="228">
        <f t="shared" ref="K51" si="62">+IFERROR(J51/I51,0)</f>
        <v>0</v>
      </c>
      <c r="L51" s="229">
        <f t="shared" ref="L51" si="63">I51-J51</f>
        <v>0</v>
      </c>
      <c r="M51" s="230">
        <f>+'FA 5.1.A'!$P$51</f>
        <v>0</v>
      </c>
      <c r="N51" s="231">
        <f>+'FA 5.1.A'!$X$51</f>
        <v>0</v>
      </c>
      <c r="O51" s="231">
        <f>+'FA 5.1.A'!$AF$51</f>
        <v>0</v>
      </c>
      <c r="P51" s="264">
        <f>+'FA 5.1.A'!$AN$51</f>
        <v>0</v>
      </c>
    </row>
    <row r="52" spans="2:16" ht="100.8" x14ac:dyDescent="0.3">
      <c r="B52" s="412">
        <f>+'4. Choix des F.A'!F51</f>
        <v>0</v>
      </c>
      <c r="C52" s="253">
        <f>+'FA 5.1.B'!$C$12</f>
        <v>5</v>
      </c>
      <c r="D52" s="189" t="str">
        <f>+'FA 5.1.B'!$C$13</f>
        <v>Améliorer la qualité de vie au travail des intervenants et favoriser l’insertion des demandeurs d’emploi</v>
      </c>
      <c r="E52" s="189" t="str">
        <f>+'FA 5.1.B'!$C$15</f>
        <v>5.1</v>
      </c>
      <c r="F52" s="189" t="str">
        <f>+'FA 5.1.B'!$C$16</f>
        <v>Favoriser l’insertion des demandeurs d’emploi</v>
      </c>
      <c r="G52" s="426" t="str">
        <f>+'FA 5.1.B'!$C$19</f>
        <v>5.1.B</v>
      </c>
      <c r="H52" s="190" t="str">
        <f>+'FA 5.1.B'!$C$20</f>
        <v xml:space="preserve">Mettre en place des parcours d’accompagnement des nouveaux salariés portés par l’Agence AutonomY : tutorat, parcours de validation des acquis de l’expérience (VAE) Ou parcours « classiques » : période de mise en situation en milieu professionnel (PMSMP), préparation opérationnelle à l’emploi individuelle (POEI), contrat d’apprentissage, contrat de professionnalisation, promotion par alternance (Pro-A)	</v>
      </c>
      <c r="I52" s="226">
        <f>+'FA 5.1.B'!$H$51</f>
        <v>0</v>
      </c>
      <c r="J52" s="227">
        <f>+'FA 5.1.B'!$K$51</f>
        <v>0</v>
      </c>
      <c r="K52" s="228">
        <f t="shared" ref="K52" si="64">+IFERROR(J52/I52,0)</f>
        <v>0</v>
      </c>
      <c r="L52" s="229">
        <f t="shared" ref="L52" si="65">I52-J52</f>
        <v>0</v>
      </c>
      <c r="M52" s="230">
        <f>+'FA 5.1.B'!$P$51</f>
        <v>0</v>
      </c>
      <c r="N52" s="231">
        <f>+'FA 5.1.B'!$X$51</f>
        <v>0</v>
      </c>
      <c r="O52" s="231">
        <f>+'FA 5.1.B'!$AF$51</f>
        <v>0</v>
      </c>
      <c r="P52" s="264">
        <f>+'FA 5.1.B'!$AN$51</f>
        <v>0</v>
      </c>
    </row>
    <row r="53" spans="2:16" ht="57.6" x14ac:dyDescent="0.3">
      <c r="B53" s="412">
        <f>+'4. Choix des F.A'!F52</f>
        <v>0</v>
      </c>
      <c r="C53" s="253">
        <f>+'FA 5.1.C'!$C$12</f>
        <v>5</v>
      </c>
      <c r="D53" s="189" t="str">
        <f>+'FA 5.1.C'!$C$13</f>
        <v>Améliorer la qualité de vie au travail des intervenants et favoriser l’insertion des demandeurs d’emploi</v>
      </c>
      <c r="E53" s="189" t="str">
        <f>+'FA 5.1.C'!$C$15</f>
        <v>5.1</v>
      </c>
      <c r="F53" s="189" t="str">
        <f>+'FA 5.1.C'!$C$16</f>
        <v>Favoriser l’insertion des demandeurs d’emploi</v>
      </c>
      <c r="G53" s="426" t="str">
        <f>+'FA 5.1.C'!$C$19</f>
        <v>5.1.C</v>
      </c>
      <c r="H53" s="190" t="str">
        <f>+'FA 5.1.C'!$C$20</f>
        <v>Mettre en place des formations pour les nouveaux salariés, dans le cadre d’un parcours d’intégration (prévention, aidants, lien social, DomYcile, bientraitance…), inscrit dans un plan de gestion des compétences</v>
      </c>
      <c r="I53" s="226">
        <f>+'FA 5.1.C'!$H$51</f>
        <v>0</v>
      </c>
      <c r="J53" s="227">
        <f>+'FA 5.1.C'!$K$51</f>
        <v>0</v>
      </c>
      <c r="K53" s="228">
        <f t="shared" ref="K53" si="66">+IFERROR(J53/I53,0)</f>
        <v>0</v>
      </c>
      <c r="L53" s="229">
        <f t="shared" ref="L53" si="67">I53-J53</f>
        <v>0</v>
      </c>
      <c r="M53" s="230">
        <f>+'FA 5.1.C'!$P$51</f>
        <v>0</v>
      </c>
      <c r="N53" s="231">
        <f>+'FA 5.1.C'!$X$51</f>
        <v>0</v>
      </c>
      <c r="O53" s="231">
        <f>+'FA 5.1.C'!$AF$51</f>
        <v>0</v>
      </c>
      <c r="P53" s="264">
        <f>+'FA 5.1.C'!$AN$51</f>
        <v>0</v>
      </c>
    </row>
    <row r="54" spans="2:16" ht="52.8" x14ac:dyDescent="0.3">
      <c r="B54" s="412">
        <f>+'4. Choix des F.A'!F53</f>
        <v>0</v>
      </c>
      <c r="C54" s="253">
        <f>+'FA 5.2.A'!$C$12</f>
        <v>5</v>
      </c>
      <c r="D54" s="189" t="str">
        <f>+'FA 5.2.A'!$C$13</f>
        <v>Améliorer la qualité de vie au travail des intervenants et favoriser l’insertion des demandeurs d’emploi</v>
      </c>
      <c r="E54" s="189" t="str">
        <f>+'FA 5.2.A'!$C$15</f>
        <v>5.2</v>
      </c>
      <c r="F54" s="189" t="str">
        <f>+'FA 5.2.A'!$C$16</f>
        <v>Améliorer la qualité de vie et les conditions de travail</v>
      </c>
      <c r="G54" s="426" t="str">
        <f>+'FA 5.2.A'!$C$19</f>
        <v>5.2.A</v>
      </c>
      <c r="H54" s="190" t="str">
        <f>+'FA 5.2.A'!$C$20</f>
        <v>Sensibiliser les managers (cadres intermédiaires et dirigeants) à la démarche QVCT dans le cadre de la loi Santé au travail</v>
      </c>
      <c r="I54" s="226">
        <f>+'FA 5.2.A'!$H$51</f>
        <v>0</v>
      </c>
      <c r="J54" s="227">
        <f>+'FA 5.2.A'!$K$51</f>
        <v>0</v>
      </c>
      <c r="K54" s="228">
        <f t="shared" ref="K54" si="68">+IFERROR(J54/I54,0)</f>
        <v>0</v>
      </c>
      <c r="L54" s="229">
        <f t="shared" ref="L54" si="69">I54-J54</f>
        <v>0</v>
      </c>
      <c r="M54" s="230">
        <f>+'FA 5.2.A'!$P$51</f>
        <v>0</v>
      </c>
      <c r="N54" s="231">
        <f>+'FA 5.2.A'!$X$51</f>
        <v>0</v>
      </c>
      <c r="O54" s="231">
        <f>+'FA 5.2.A'!$AF$51</f>
        <v>0</v>
      </c>
      <c r="P54" s="264">
        <f>+'FA 5.2.A'!$AN$51</f>
        <v>0</v>
      </c>
    </row>
    <row r="55" spans="2:16" ht="52.8" x14ac:dyDescent="0.3">
      <c r="B55" s="412">
        <f>+'4. Choix des F.A'!F54</f>
        <v>0</v>
      </c>
      <c r="C55" s="253">
        <f>+'FA 5.2.B'!$C$12</f>
        <v>5</v>
      </c>
      <c r="D55" s="189" t="str">
        <f>+'FA 5.2.B'!$C$13</f>
        <v>Améliorer la qualité de vie au travail des intervenants et favoriser l’insertion des demandeurs d’emploi</v>
      </c>
      <c r="E55" s="189" t="str">
        <f>+'FA 5.2.B'!$C$15</f>
        <v>5.2</v>
      </c>
      <c r="F55" s="189" t="str">
        <f>+'FA 5.2.B'!$C$16</f>
        <v>Améliorer la qualité de vie et les conditions de travail</v>
      </c>
      <c r="G55" s="426" t="str">
        <f>+'FA 5.2.B'!$C$19</f>
        <v>5.2.B</v>
      </c>
      <c r="H55" s="190" t="str">
        <f>+'FA 5.2.B'!$C$20</f>
        <v>Désigner un « référent QVCT » au sein du service, chargé d’animer la démarche dans le service et d’identifier les besoins</v>
      </c>
      <c r="I55" s="226">
        <f>+'FA 5.2.B'!$H$51</f>
        <v>0</v>
      </c>
      <c r="J55" s="227">
        <f>+'FA 5.2.B'!$K$51</f>
        <v>0</v>
      </c>
      <c r="K55" s="228">
        <f t="shared" ref="K55" si="70">+IFERROR(J55/I55,0)</f>
        <v>0</v>
      </c>
      <c r="L55" s="229">
        <f t="shared" ref="L55" si="71">I55-J55</f>
        <v>0</v>
      </c>
      <c r="M55" s="230">
        <f>+'FA 5.2.B'!$P$51</f>
        <v>0</v>
      </c>
      <c r="N55" s="231">
        <f>+'FA 5.2.B'!$X$51</f>
        <v>0</v>
      </c>
      <c r="O55" s="231">
        <f>+'FA 5.2.B'!$AF$51</f>
        <v>0</v>
      </c>
      <c r="P55" s="264">
        <f>+'FA 5.2.B'!$AN$51</f>
        <v>0</v>
      </c>
    </row>
    <row r="56" spans="2:16" ht="57.6" x14ac:dyDescent="0.3">
      <c r="B56" s="412">
        <f>+'4. Choix des F.A'!F55</f>
        <v>0</v>
      </c>
      <c r="C56" s="253">
        <f>+'FA 5.2.C'!$C$12</f>
        <v>5</v>
      </c>
      <c r="D56" s="189" t="str">
        <f>+'FA 5.2.C'!$C$13</f>
        <v>Améliorer la qualité de vie au travail des intervenants et favoriser l’insertion des demandeurs d’emploi</v>
      </c>
      <c r="E56" s="189" t="str">
        <f>+'FA 5.2.C'!$C$15</f>
        <v>5.2</v>
      </c>
      <c r="F56" s="189" t="str">
        <f>+'FA 5.2.C'!$C$16</f>
        <v>Améliorer la qualité de vie et les conditions de travail</v>
      </c>
      <c r="G56" s="426" t="str">
        <f>+'FA 5.2.C'!$C$19</f>
        <v>5.2.C</v>
      </c>
      <c r="H56" s="190" t="str">
        <f>+'FA 5.2.C'!$C$20</f>
        <v>Mettre en place une démarche globale et continue de diagnostic autour de la qualité de vie et des conditions de travail (identification des besoins, définition d’un plan d’Exemple d’action - en s’appuyant notamment sur les outils proposés par l’Agence AutonomY)</v>
      </c>
      <c r="I56" s="226">
        <f>+'FA 5.2.C'!$H$51</f>
        <v>0</v>
      </c>
      <c r="J56" s="227">
        <f>+'FA 5.2.C'!$K$51</f>
        <v>0</v>
      </c>
      <c r="K56" s="228">
        <f t="shared" ref="K56" si="72">+IFERROR(J56/I56,0)</f>
        <v>0</v>
      </c>
      <c r="L56" s="229">
        <f t="shared" ref="L56" si="73">I56-J56</f>
        <v>0</v>
      </c>
      <c r="M56" s="230">
        <f>+'FA 5.2.C'!$P$51</f>
        <v>0</v>
      </c>
      <c r="N56" s="231">
        <f>+'FA 5.2.C'!$X$51</f>
        <v>0</v>
      </c>
      <c r="O56" s="231">
        <f>+'FA 5.2.C'!$AF$51</f>
        <v>0</v>
      </c>
      <c r="P56" s="264">
        <f>+'FA 5.2.C'!$AN$51</f>
        <v>0</v>
      </c>
    </row>
    <row r="57" spans="2:16" ht="52.8" x14ac:dyDescent="0.3">
      <c r="B57" s="412">
        <f>+'4. Choix des F.A'!F56</f>
        <v>0</v>
      </c>
      <c r="C57" s="253">
        <f>+'FA 5.2.D'!$C$12</f>
        <v>5</v>
      </c>
      <c r="D57" s="189" t="str">
        <f>+'FA 5.2.D'!$C$13</f>
        <v>Améliorer la qualité de vie au travail des intervenants et favoriser l’insertion des demandeurs d’emploi</v>
      </c>
      <c r="E57" s="189" t="str">
        <f>+'FA 5.2.D'!$C$15</f>
        <v>5.2</v>
      </c>
      <c r="F57" s="189" t="str">
        <f>+'FA 5.2.D'!$C$16</f>
        <v>Améliorer la qualité de vie et les conditions de travail</v>
      </c>
      <c r="G57" s="426" t="str">
        <f>+'FA 5.2.D'!$C$19</f>
        <v>5.2.D</v>
      </c>
      <c r="H57" s="190" t="str">
        <f>+'FA 5.2.D'!$C$20</f>
        <v>Mettre en œuvre le plan d’Exemple d’action QVCT et financer les surcoûts générés par la mise en place de nouvelles pratiques managériales</v>
      </c>
      <c r="I57" s="226">
        <f>+'FA 5.2.D'!$H$51</f>
        <v>0</v>
      </c>
      <c r="J57" s="227">
        <f>+'FA 5.2.D'!$K$51</f>
        <v>0</v>
      </c>
      <c r="K57" s="228">
        <f t="shared" ref="K57" si="74">+IFERROR(J57/I57,0)</f>
        <v>0</v>
      </c>
      <c r="L57" s="229">
        <f t="shared" ref="L57" si="75">I57-J57</f>
        <v>0</v>
      </c>
      <c r="M57" s="230">
        <f>+'FA 5.2.D'!$P$51</f>
        <v>0</v>
      </c>
      <c r="N57" s="231">
        <f>+'FA 5.2.D'!$X$51</f>
        <v>0</v>
      </c>
      <c r="O57" s="231">
        <f>+'FA 5.2.D'!$AF$51</f>
        <v>0</v>
      </c>
      <c r="P57" s="264">
        <f>+'FA 5.2.D'!$AN$51</f>
        <v>0</v>
      </c>
    </row>
    <row r="58" spans="2:16" ht="28.8" x14ac:dyDescent="0.3">
      <c r="B58" s="412">
        <f>+'4. Choix des F.A'!F57</f>
        <v>0</v>
      </c>
      <c r="C58" s="253">
        <f>+'FA 6.1.A'!$C$12</f>
        <v>6</v>
      </c>
      <c r="D58" s="189" t="str">
        <f>+'FA 6.1.A'!$C$13</f>
        <v>Lutter contre l’isolement des personnes accompagnées</v>
      </c>
      <c r="E58" s="189" t="str">
        <f>+'FA 6.1.A'!$C$15</f>
        <v>6.1</v>
      </c>
      <c r="F58" s="189" t="str">
        <f>+'FA 6.1.A'!$C$16</f>
        <v>Repérer et rompre les situations d’isolement</v>
      </c>
      <c r="G58" s="426" t="str">
        <f>+'FA 6.1.A'!$C$19</f>
        <v>6.1.A</v>
      </c>
      <c r="H58" s="190" t="str">
        <f>+'FA 6.1.A'!$C$20</f>
        <v>Sensibiliser les responsables de secteur / encadrants au repérage et à la gestion des situations d’isolement</v>
      </c>
      <c r="I58" s="226">
        <f>+'FA 6.1.A'!$H$51</f>
        <v>0</v>
      </c>
      <c r="J58" s="227">
        <f>+'FA 6.1.A'!$K$51</f>
        <v>0</v>
      </c>
      <c r="K58" s="228">
        <f t="shared" ref="K58" si="76">+IFERROR(J58/I58,0)</f>
        <v>0</v>
      </c>
      <c r="L58" s="229">
        <f t="shared" ref="L58" si="77">I58-J58</f>
        <v>0</v>
      </c>
      <c r="M58" s="230">
        <f>+'FA 6.1.A'!$P$51</f>
        <v>0</v>
      </c>
      <c r="N58" s="231">
        <f>+'FA 6.1.A'!$X$51</f>
        <v>0</v>
      </c>
      <c r="O58" s="231">
        <f>+'FA 6.1.A'!$AF$51</f>
        <v>0</v>
      </c>
      <c r="P58" s="264">
        <f>+'FA 6.1.A'!$AN$51</f>
        <v>0</v>
      </c>
    </row>
    <row r="59" spans="2:16" ht="43.2" x14ac:dyDescent="0.3">
      <c r="B59" s="412">
        <f>+'4. Choix des F.A'!F58</f>
        <v>0</v>
      </c>
      <c r="C59" s="253">
        <f>+'FA 6.1.B'!$C$12</f>
        <v>6</v>
      </c>
      <c r="D59" s="189" t="str">
        <f>+'FA 6.1.B'!$C$13</f>
        <v>Lutter contre l’isolement des personnes accompagnées</v>
      </c>
      <c r="E59" s="189" t="str">
        <f>+'FA 6.1.B'!$C$15</f>
        <v>6.1</v>
      </c>
      <c r="F59" s="189" t="str">
        <f>+'FA 6.1.B'!$C$16</f>
        <v>Repérer et rompre les situations d’isolement</v>
      </c>
      <c r="G59" s="426" t="str">
        <f>+'FA 6.1.B'!$C$19</f>
        <v>6.1.B</v>
      </c>
      <c r="H59" s="190" t="str">
        <f>+'FA 6.1.B'!$C$20</f>
        <v>Désigner un « référent lutte contre l’isolement » au sein du service, chargé d’orienter les usagers vers les solutions adaptées et d’identifier les besoins de formation des équipes</v>
      </c>
      <c r="I59" s="226">
        <f>+'FA 6.1.B'!$H$51</f>
        <v>0</v>
      </c>
      <c r="J59" s="227">
        <f>+'FA 6.1.B'!$K$51</f>
        <v>0</v>
      </c>
      <c r="K59" s="228">
        <f t="shared" ref="K59" si="78">+IFERROR(J59/I59,0)</f>
        <v>0</v>
      </c>
      <c r="L59" s="229">
        <f t="shared" ref="L59" si="79">I59-J59</f>
        <v>0</v>
      </c>
      <c r="M59" s="230">
        <f>+'FA 6.1.B'!$P$51</f>
        <v>0</v>
      </c>
      <c r="N59" s="231">
        <f>+'FA 6.1.B'!$X$51</f>
        <v>0</v>
      </c>
      <c r="O59" s="231">
        <f>+'FA 6.1.B'!$AF$51</f>
        <v>0</v>
      </c>
      <c r="P59" s="264">
        <f>+'FA 6.1.B'!$AN$51</f>
        <v>0</v>
      </c>
    </row>
    <row r="60" spans="2:16" ht="57.6" x14ac:dyDescent="0.3">
      <c r="B60" s="412">
        <f>+'4. Choix des F.A'!F59</f>
        <v>0</v>
      </c>
      <c r="C60" s="253">
        <f>+'FA 6.1.C'!$C$12</f>
        <v>6</v>
      </c>
      <c r="D60" s="189" t="str">
        <f>+'FA 6.1.C'!$C$13</f>
        <v>Lutter contre l’isolement des personnes accompagnées</v>
      </c>
      <c r="E60" s="189" t="str">
        <f>+'FA 6.1.C'!$C$15</f>
        <v>6.1</v>
      </c>
      <c r="F60" s="189" t="str">
        <f>+'FA 6.1.C'!$C$16</f>
        <v>Repérer et rompre les situations d’isolement</v>
      </c>
      <c r="G60" s="426" t="str">
        <f>+'FA 6.1.C'!$C$19</f>
        <v>6.1.C</v>
      </c>
      <c r="H60" s="190" t="str">
        <f>+'FA 6.1.C'!$C$20</f>
        <v>Former les intervenants au repérage et à la gestion des situations d’isolement, en s’appuyant notamment sur les outils développés par le Département et l’offre de formation proposée par l’Agence AutonomY</v>
      </c>
      <c r="I60" s="226">
        <f>+'FA 6.1.C'!$H$51</f>
        <v>0</v>
      </c>
      <c r="J60" s="227">
        <f>+'FA 6.1.C'!$K$51</f>
        <v>0</v>
      </c>
      <c r="K60" s="228">
        <f t="shared" ref="K60:K61" si="80">+IFERROR(J60/I60,0)</f>
        <v>0</v>
      </c>
      <c r="L60" s="229">
        <f t="shared" ref="L60:L61" si="81">I60-J60</f>
        <v>0</v>
      </c>
      <c r="M60" s="230">
        <f>+'FA 6.1.C'!$P$51</f>
        <v>0</v>
      </c>
      <c r="N60" s="231">
        <f>+'FA 6.1.C'!$X$51</f>
        <v>0</v>
      </c>
      <c r="O60" s="231">
        <f>+'FA 6.1.C'!$AF$51</f>
        <v>0</v>
      </c>
      <c r="P60" s="264">
        <f>+'FA 6.1.C'!$AN$51</f>
        <v>0</v>
      </c>
    </row>
    <row r="61" spans="2:16" ht="57.6" customHeight="1" x14ac:dyDescent="0.3">
      <c r="B61" s="412"/>
      <c r="C61" s="253">
        <f>+'FA 6.1.C'!$C$12</f>
        <v>6</v>
      </c>
      <c r="D61" s="189" t="str">
        <f>+'FA 6.1.C'!$C$13</f>
        <v>Lutter contre l’isolement des personnes accompagnées</v>
      </c>
      <c r="E61" s="189" t="str">
        <f>+'FA 6.1.C'!$C$15</f>
        <v>6.1</v>
      </c>
      <c r="F61" s="189" t="str">
        <f>+'FA 6.1.C'!$C$16</f>
        <v>Repérer et rompre les situations d’isolement</v>
      </c>
      <c r="G61" s="426" t="s">
        <v>331</v>
      </c>
      <c r="H61" s="190" t="s">
        <v>333</v>
      </c>
      <c r="I61" s="226">
        <f>+'FA 6.1.D'!$H$51</f>
        <v>0</v>
      </c>
      <c r="J61" s="227">
        <f>+'FA 6.1.D'!$K$51</f>
        <v>0</v>
      </c>
      <c r="K61" s="228">
        <f t="shared" si="80"/>
        <v>0</v>
      </c>
      <c r="L61" s="229">
        <f t="shared" si="81"/>
        <v>0</v>
      </c>
      <c r="M61" s="230">
        <f>+'FA 6.1.D'!$P$51</f>
        <v>0</v>
      </c>
      <c r="N61" s="231">
        <f>+'FA 6.1.D'!$X$51</f>
        <v>0</v>
      </c>
      <c r="O61" s="231">
        <f>+'FA 6.1.D'!$AF$51</f>
        <v>0</v>
      </c>
      <c r="P61" s="264">
        <f>+'FA 6.1.D'!$AN$51</f>
        <v>0</v>
      </c>
    </row>
    <row r="62" spans="2:16" ht="28.8" x14ac:dyDescent="0.3">
      <c r="B62" s="412">
        <f>+'4. Choix des F.A'!F61</f>
        <v>0</v>
      </c>
      <c r="C62" s="253">
        <f>+'FA 6.2.A'!$C$12</f>
        <v>6</v>
      </c>
      <c r="D62" s="189" t="str">
        <f>+'FA 6.2.A'!$C$13</f>
        <v>Lutter contre l’isolement des personnes accompagnées</v>
      </c>
      <c r="E62" s="189" t="str">
        <f>+'FA 6.2.A'!$C$15</f>
        <v>6.2</v>
      </c>
      <c r="F62" s="189" t="str">
        <f>+'FA 6.2.A'!$C$16</f>
        <v>Repérer et rompre les situations d’isolement</v>
      </c>
      <c r="G62" s="426" t="str">
        <f>+'FA 6.2.A'!$C$19</f>
        <v>6.2.A</v>
      </c>
      <c r="H62" s="190" t="str">
        <f>+'FA 6.2.A'!$C$20</f>
        <v xml:space="preserve">Participer aux actions “lien social” développées par les acteurs de proximité </v>
      </c>
      <c r="I62" s="226">
        <f>+'FA 6.2.A'!$H$51</f>
        <v>0</v>
      </c>
      <c r="J62" s="227">
        <f>+'FA 6.2.A'!$K$51</f>
        <v>0</v>
      </c>
      <c r="K62" s="228">
        <f t="shared" ref="K62" si="82">+IFERROR(J62/I62,0)</f>
        <v>0</v>
      </c>
      <c r="L62" s="229">
        <f t="shared" ref="L62" si="83">I62-J62</f>
        <v>0</v>
      </c>
      <c r="M62" s="230">
        <f>+'FA 6.2.A'!$P$51</f>
        <v>0</v>
      </c>
      <c r="N62" s="231">
        <f>+'FA 6.2.A'!$X$51</f>
        <v>0</v>
      </c>
      <c r="O62" s="231">
        <f>+'FA 6.2.A'!$AF$51</f>
        <v>0</v>
      </c>
      <c r="P62" s="264">
        <f>+'FA 6.2.A'!$AN$51</f>
        <v>0</v>
      </c>
    </row>
    <row r="63" spans="2:16" ht="57.6" x14ac:dyDescent="0.3">
      <c r="B63" s="412">
        <f>+'4. Choix des F.A'!F62</f>
        <v>0</v>
      </c>
      <c r="C63" s="253">
        <f>+'FA 6.2.B'!$C$12</f>
        <v>6</v>
      </c>
      <c r="D63" s="189" t="str">
        <f>+'FA 6.2.B'!$C$13</f>
        <v>Lutter contre l’isolement des personnes accompagnées</v>
      </c>
      <c r="E63" s="189" t="str">
        <f>+'FA 6.2.B'!$C$15</f>
        <v>6.2</v>
      </c>
      <c r="F63" s="189" t="str">
        <f>+'FA 6.2.B'!$C$16</f>
        <v>Repérer et rompre les situations d’isolement</v>
      </c>
      <c r="G63" s="426" t="str">
        <f>+'FA 6.2.B'!$C$19</f>
        <v>6.2.B</v>
      </c>
      <c r="H63" s="190" t="str">
        <f>+'FA 6.2.B'!$C$20</f>
        <v xml:space="preserve">Proposer un service d’accompagnement véhiculé (véhicule du service, en remplacement du taxi par exemple), afin de faciliter les déplacements des usagers dans le cadre d’animations visant à développer les liens sociaux </v>
      </c>
      <c r="I63" s="226">
        <f>+'FA 6.2.B'!$H$51</f>
        <v>0</v>
      </c>
      <c r="J63" s="227">
        <f>+'FA 6.2.B'!$K$51</f>
        <v>0</v>
      </c>
      <c r="K63" s="228">
        <f t="shared" ref="K63" si="84">+IFERROR(J63/I63,0)</f>
        <v>0</v>
      </c>
      <c r="L63" s="229">
        <f t="shared" ref="L63" si="85">I63-J63</f>
        <v>0</v>
      </c>
      <c r="M63" s="230">
        <f>+'FA 6.2.B'!$P$51</f>
        <v>0</v>
      </c>
      <c r="N63" s="231">
        <f>+'FA 6.2.B'!$X$51</f>
        <v>0</v>
      </c>
      <c r="O63" s="231">
        <f>+'FA 6.2.B'!$AF$51</f>
        <v>0</v>
      </c>
      <c r="P63" s="264">
        <f>+'FA 6.2.B'!$AN$51</f>
        <v>0</v>
      </c>
    </row>
    <row r="64" spans="2:16" ht="28.8" x14ac:dyDescent="0.3">
      <c r="B64" s="412">
        <f>+'4. Choix des F.A'!F63</f>
        <v>0</v>
      </c>
      <c r="C64" s="253">
        <f>+'FA 6.2.C'!$C$12</f>
        <v>6</v>
      </c>
      <c r="D64" s="189" t="str">
        <f>+'FA 6.2.C'!$C$13</f>
        <v>Lutter contre l’isolement des personnes accompagnées</v>
      </c>
      <c r="E64" s="189" t="str">
        <f>+'FA 6.2.C'!$C$15</f>
        <v>6.2</v>
      </c>
      <c r="F64" s="189" t="str">
        <f>+'FA 6.2.C'!$C$16</f>
        <v>Repérer et rompre les situations d’isolement</v>
      </c>
      <c r="G64" s="426" t="str">
        <f>+'FA 6.2.C'!$C$19</f>
        <v>6.2.C</v>
      </c>
      <c r="H64" s="190" t="str">
        <f>+'FA 6.2.C'!$C$20</f>
        <v xml:space="preserve">Initier les personnes accompagnées à l’usage du numérique pour rester connectées avec leurs proches </v>
      </c>
      <c r="I64" s="226">
        <f>+'FA 6.2.C'!$H$51</f>
        <v>0</v>
      </c>
      <c r="J64" s="227">
        <f>+'FA 6.2.C'!$K$51</f>
        <v>0</v>
      </c>
      <c r="K64" s="228">
        <f t="shared" ref="K64" si="86">+IFERROR(J64/I64,0)</f>
        <v>0</v>
      </c>
      <c r="L64" s="229">
        <f t="shared" ref="L64" si="87">I64-J64</f>
        <v>0</v>
      </c>
      <c r="M64" s="230">
        <f>+'FA 6.2.C'!$P$51</f>
        <v>0</v>
      </c>
      <c r="N64" s="231">
        <f>+'FA 6.2.C'!$X$51</f>
        <v>0</v>
      </c>
      <c r="O64" s="231">
        <f>+'FA 6.2.C'!$AF$51</f>
        <v>0</v>
      </c>
      <c r="P64" s="264">
        <f>+'FA 6.2.C'!$AN$51</f>
        <v>0</v>
      </c>
    </row>
    <row r="65" spans="2:16" x14ac:dyDescent="0.3">
      <c r="B65" s="412">
        <f>+'4. Choix des F.A'!F64</f>
        <v>0</v>
      </c>
      <c r="C65" s="412">
        <f>+'FA supp 1'!$C$12</f>
        <v>0</v>
      </c>
      <c r="D65" s="427">
        <f>+'FA supp 1'!$C$13</f>
        <v>0</v>
      </c>
      <c r="E65" s="427">
        <f>+'FA supp 1'!$C$15</f>
        <v>0</v>
      </c>
      <c r="F65" s="427">
        <f>+'FA supp 1'!$C$16</f>
        <v>0</v>
      </c>
      <c r="G65" s="433">
        <f>+'FA supp 1'!$C$19</f>
        <v>0</v>
      </c>
      <c r="H65" s="428">
        <f>+'FA supp 1'!$C$20</f>
        <v>0</v>
      </c>
      <c r="I65" s="226">
        <f>+'FA supp 1'!$H$51</f>
        <v>0</v>
      </c>
      <c r="J65" s="227">
        <f>+'FA supp 1'!$K$51</f>
        <v>0</v>
      </c>
      <c r="K65" s="228">
        <f t="shared" ref="K65" si="88">+IFERROR(J65/I65,0)</f>
        <v>0</v>
      </c>
      <c r="L65" s="229">
        <f t="shared" ref="L65" si="89">I65-J65</f>
        <v>0</v>
      </c>
      <c r="M65" s="230">
        <f>+'FA supp 1'!$P$51</f>
        <v>0</v>
      </c>
      <c r="N65" s="231">
        <f>+'FA supp 1'!$X$51</f>
        <v>0</v>
      </c>
      <c r="O65" s="231">
        <f>+'FA supp 1'!$AF$51</f>
        <v>0</v>
      </c>
      <c r="P65" s="264">
        <f>+'FA supp 1'!$AN$51</f>
        <v>0</v>
      </c>
    </row>
    <row r="66" spans="2:16" x14ac:dyDescent="0.3">
      <c r="B66" s="412">
        <f>+'4. Choix des F.A'!F65</f>
        <v>0</v>
      </c>
      <c r="C66" s="412">
        <f>+'FA supp 2'!$C$12</f>
        <v>0</v>
      </c>
      <c r="D66" s="427">
        <f>+'FA supp 2'!$C$13</f>
        <v>0</v>
      </c>
      <c r="E66" s="427">
        <f>+'FA supp 2'!$C$15</f>
        <v>0</v>
      </c>
      <c r="F66" s="427">
        <f>+'FA supp 2'!$C$16</f>
        <v>0</v>
      </c>
      <c r="G66" s="433">
        <f>+'FA supp 2'!$C$19</f>
        <v>0</v>
      </c>
      <c r="H66" s="428">
        <f>+'FA supp 2'!$C$20</f>
        <v>0</v>
      </c>
      <c r="I66" s="226">
        <f>+'FA supp 2'!$H$51</f>
        <v>0</v>
      </c>
      <c r="J66" s="227">
        <f>+'FA supp 2'!$K$51</f>
        <v>0</v>
      </c>
      <c r="K66" s="228">
        <f t="shared" ref="K66" si="90">+IFERROR(J66/I66,0)</f>
        <v>0</v>
      </c>
      <c r="L66" s="229">
        <f t="shared" ref="L66" si="91">I66-J66</f>
        <v>0</v>
      </c>
      <c r="M66" s="230">
        <f>+'FA supp 2'!$P$51</f>
        <v>0</v>
      </c>
      <c r="N66" s="231">
        <f>+'FA supp 2'!$X$51</f>
        <v>0</v>
      </c>
      <c r="O66" s="231">
        <f>+'FA supp 2'!$AF$51</f>
        <v>0</v>
      </c>
      <c r="P66" s="264">
        <f>+'FA supp 2'!$AN$51</f>
        <v>0</v>
      </c>
    </row>
    <row r="67" spans="2:16" x14ac:dyDescent="0.3">
      <c r="B67" s="412">
        <f>+'4. Choix des F.A'!F66</f>
        <v>0</v>
      </c>
      <c r="C67" s="429">
        <f>+'FA supp 3'!$C$12</f>
        <v>0</v>
      </c>
      <c r="D67" s="430">
        <f>+'FA supp 3'!$C$13</f>
        <v>0</v>
      </c>
      <c r="E67" s="430">
        <f>+'FA supp 3'!$C$15</f>
        <v>0</v>
      </c>
      <c r="F67" s="430">
        <f>+'FA supp 3'!$C$16</f>
        <v>0</v>
      </c>
      <c r="G67" s="434">
        <f>+'FA supp 3'!$C$19</f>
        <v>0</v>
      </c>
      <c r="H67" s="431">
        <f>+'FA supp 3'!$C$20</f>
        <v>0</v>
      </c>
      <c r="I67" s="258">
        <f>+'FA supp 3'!$H$51</f>
        <v>0</v>
      </c>
      <c r="J67" s="259">
        <f>+'FA supp 3'!$K$51</f>
        <v>0</v>
      </c>
      <c r="K67" s="260">
        <f t="shared" ref="K67" si="92">+IFERROR(J67/I67,0)</f>
        <v>0</v>
      </c>
      <c r="L67" s="265">
        <f t="shared" ref="L67" si="93">I67-J67</f>
        <v>0</v>
      </c>
      <c r="M67" s="266">
        <f>+'FA supp 3'!$P$51</f>
        <v>0</v>
      </c>
      <c r="N67" s="267">
        <f>+'FA supp 3'!$X$51</f>
        <v>0</v>
      </c>
      <c r="O67" s="267">
        <f>+'FA supp 3'!$AF$51</f>
        <v>0</v>
      </c>
      <c r="P67" s="268">
        <f>+'FA supp 3'!$AN$51</f>
        <v>0</v>
      </c>
    </row>
  </sheetData>
  <autoFilter ref="B19:P67" xr:uid="{0AD299CB-D704-4EF2-980F-EA652BDFE069}"/>
  <mergeCells count="9">
    <mergeCell ref="Q9:R9"/>
    <mergeCell ref="A1:V1"/>
    <mergeCell ref="I16:L16"/>
    <mergeCell ref="M16:P17"/>
    <mergeCell ref="I18:L18"/>
    <mergeCell ref="K10:L10"/>
    <mergeCell ref="K11:L11"/>
    <mergeCell ref="Q10:R10"/>
    <mergeCell ref="Q11:R11"/>
  </mergeCells>
  <hyperlinks>
    <hyperlink ref="G20" location="'FA 1.1.A'!Impression_des_titres" display="'FA 1.1.A'!Impression_des_titres" xr:uid="{0656D43C-9579-4F19-A557-A5007316C15E}"/>
    <hyperlink ref="G21" location="'FA 1.1.B'!Impression_des_titres" display="'FA 1.1.B'!Impression_des_titres" xr:uid="{F361FCF4-C8F4-48E7-AD10-5ECF4184926F}"/>
    <hyperlink ref="G22" location="'FA 1.1.C'!Impression_des_titres" display="'FA 1.1.C'!Impression_des_titres" xr:uid="{1D9E2187-35FC-422C-815D-F9780C0CF06A}"/>
    <hyperlink ref="G23" location="'FA 1.2.A'!Impression_des_titres" display="'FA 1.2.A'!Impression_des_titres" xr:uid="{D2E6B042-E2B0-4234-A417-230702868795}"/>
    <hyperlink ref="G24" location="'FA 1.2.B'!Impression_des_titres" display="'FA 1.2.B'!Impression_des_titres" xr:uid="{0E4AEF3E-0FF5-46BD-AD3B-B4F2B45FD261}"/>
    <hyperlink ref="G25" location="'FA 1.2.C'!Impression_des_titres" display="'FA 1.2.C'!Impression_des_titres" xr:uid="{820DF378-3CCC-4500-AC26-25E444F1A64E}"/>
    <hyperlink ref="G26" location="'FA 1.2.D'!Impression_des_titres" display="'FA 1.2.D'!Impression_des_titres" xr:uid="{398BABDA-FFDF-4418-9B4E-3CB241B708E8}"/>
    <hyperlink ref="G27" location="'FA 1.2.E'!Impression_des_titres" display="'FA 1.2.E'!Impression_des_titres" xr:uid="{3EDD1E88-4400-4535-B308-E84BE47DF5D0}"/>
    <hyperlink ref="G28" location="'FA 1.3.A'!Impression_des_titres" display="'FA 1.3.A'!Impression_des_titres" xr:uid="{3F1B712C-46AB-4954-91E3-10196ACC9B63}"/>
    <hyperlink ref="G29" location="'FA 1.3.B'!Impression_des_titres" display="'FA 1.3.B'!Impression_des_titres" xr:uid="{08F4FD6A-6398-48DD-A8DF-E7FE390CE525}"/>
    <hyperlink ref="G30" location="'FA 1.3.C'!Impression_des_titres" display="'FA 1.3.C'!Impression_des_titres" xr:uid="{292890D2-1D3E-41AC-99B5-C83BA489EC5D}"/>
    <hyperlink ref="G31" location="'FA 1.3.D'!Impression_des_titres" display="'FA 1.3.D'!Impression_des_titres" xr:uid="{5EED4003-ADF9-4CE6-A00C-1281FCA8ECB0}"/>
    <hyperlink ref="G32" location="'FA 2.1.A'!Impression_des_titres" display="'FA 2.1.A'!Impression_des_titres" xr:uid="{4C0F8023-9DC5-40B7-8337-CDE00F7A6626}"/>
    <hyperlink ref="G33" location="'FA 2.1.B'!Impression_des_titres" display="'FA 2.1.B'!Impression_des_titres" xr:uid="{118E154E-8671-48D1-8634-15001315B0F2}"/>
    <hyperlink ref="G34" location="'FA 2.1.C'!Impression_des_titres" display="'FA 2.1.C'!Impression_des_titres" xr:uid="{55AF3AC6-F345-4B7E-AF8E-6D280FC085A9}"/>
    <hyperlink ref="G35" location="'FA 2.2.A'!Impression_des_titres" display="'FA 2.2.A'!Impression_des_titres" xr:uid="{DE472E96-5EA5-4F8B-A4C1-B2972E855D55}"/>
    <hyperlink ref="G36" location="'FA 2.2.B'!Impression_des_titres" display="'FA 2.2.B'!Impression_des_titres" xr:uid="{EDFE916C-DF77-4C12-ABF4-972698C28513}"/>
    <hyperlink ref="G37" location="'FA 2.2.C'!Impression_des_titres" display="'FA 2.2.C'!Impression_des_titres" xr:uid="{E3D57243-CB18-4B5B-A738-4D23E74813F9}"/>
    <hyperlink ref="G38" location="'FA 2.2.D'!Impression_des_titres" display="'FA 2.2.D'!Impression_des_titres" xr:uid="{3ED36858-173D-438F-8FB0-34B4DE09CED6}"/>
    <hyperlink ref="G39" location="'FA 3.1.A'!Impression_des_titres" display="'FA 3.1.A'!Impression_des_titres" xr:uid="{E87E9837-8010-4A25-B024-0A4389CC9FC1}"/>
    <hyperlink ref="G40" location="'FA 3.1.B'!Impression_des_titres" display="'FA 3.1.B'!Impression_des_titres" xr:uid="{3D16718F-DBB4-47A2-A37D-FFC23EBE056B}"/>
    <hyperlink ref="G41" location="'FA 3.1.C'!Impression_des_titres" display="'FA 3.1.C'!Impression_des_titres" xr:uid="{F7BB24BB-B6F1-4B26-ACF5-6CE3EE984372}"/>
    <hyperlink ref="G42" location="'FA 3.1.D'!Impression_des_titres" display="'FA 3.1.D'!Impression_des_titres" xr:uid="{2CDDABC6-CB20-4547-89DF-E21CB2C1FF8D}"/>
    <hyperlink ref="G43" location="'FA 3.2.A'!Impression_des_titres" display="'FA 3.2.A'!Impression_des_titres" xr:uid="{71172501-C8D8-4E80-95C2-65DE8E732F20}"/>
    <hyperlink ref="G44" location="'FA 4.1.A'!Impression_des_titres" display="'FA 4.1.A'!Impression_des_titres" xr:uid="{95F96A90-7693-4B4F-A226-58F7B2DCF501}"/>
    <hyperlink ref="G45" location="'FA 4.1.B'!Impression_des_titres" display="'FA 4.1.B'!Impression_des_titres" xr:uid="{16759A36-BE30-4F98-BB1E-F5E70DA874BA}"/>
    <hyperlink ref="G46" location="'FA 4.1.C'!Impression_des_titres" display="'FA 4.1.C'!Impression_des_titres" xr:uid="{7BFA88A1-0D8A-49B5-A07F-44FEE4FA4D54}"/>
    <hyperlink ref="G47" location="'FA 4.1.D'!Impression_des_titres" display="'FA 4.1.D'!Impression_des_titres" xr:uid="{B9C5870E-C0A7-4D88-80B2-FAA3A624CD2B}"/>
    <hyperlink ref="G48" location="'FA 4.2.A'!Impression_des_titres" display="'FA 4.2.A'!Impression_des_titres" xr:uid="{B3B14647-0235-45DE-A0B3-98C31144C95F}"/>
    <hyperlink ref="G49" location="'FA 4.3.A'!Impression_des_titres" display="'FA 4.3.A'!Impression_des_titres" xr:uid="{5451F06D-1281-47F2-B13D-F416E0FBD3B4}"/>
    <hyperlink ref="G50" location="'FA 4.3.B'!Impression_des_titres" display="'FA 4.3.B'!Impression_des_titres" xr:uid="{6DE2E951-74B5-4CAC-A81D-B807253235B0}"/>
    <hyperlink ref="G51" location="'FA 5.1.A'!Impression_des_titres" display="'FA 5.1.A'!Impression_des_titres" xr:uid="{7AD1AA58-187B-44A1-94F3-80BD73342571}"/>
    <hyperlink ref="G52" location="'FA 5.1.B'!Impression_des_titres" display="'FA 5.1.B'!Impression_des_titres" xr:uid="{27170D77-0BEB-4DA1-8C08-F514C9DB5706}"/>
    <hyperlink ref="G53" location="'FA 5.1.C'!Impression_des_titres" display="'FA 5.1.C'!Impression_des_titres" xr:uid="{99B2FDFA-3C0A-4CB1-B531-0067759FBFB6}"/>
    <hyperlink ref="G54" location="'FA 5.2.A'!Impression_des_titres" display="'FA 5.2.A'!Impression_des_titres" xr:uid="{587701A7-FBF9-45BF-8567-71A3EABE9157}"/>
    <hyperlink ref="G55" location="'FA 5.2.B'!Impression_des_titres" display="'FA 5.2.B'!Impression_des_titres" xr:uid="{6AA53167-B839-47CC-A391-24553A06921D}"/>
    <hyperlink ref="G56" location="'FA 5.2.C'!Impression_des_titres" display="'FA 5.2.C'!Impression_des_titres" xr:uid="{7746A188-C2C7-487C-825B-565779C075F9}"/>
    <hyperlink ref="G57" location="'FA 5.2.D'!Impression_des_titres" display="'FA 5.2.D'!Impression_des_titres" xr:uid="{CA50595D-59F2-4242-A06B-58679EF3C3FE}"/>
    <hyperlink ref="G58" location="'FA 6.1.A'!Impression_des_titres" display="'FA 6.1.A'!Impression_des_titres" xr:uid="{2E8F0F8D-1587-4B88-91ED-7800960B143C}"/>
    <hyperlink ref="G59" location="'FA 6.1.B'!Impression_des_titres" display="'FA 6.1.B'!Impression_des_titres" xr:uid="{5850AB9C-107E-4D7F-9F43-F65A32B3C04D}"/>
    <hyperlink ref="G60" location="'FA 6.1.C'!Impression_des_titres" display="'FA 6.1.C'!Impression_des_titres" xr:uid="{28481F77-C4E2-422F-9788-232AF9DE797D}"/>
    <hyperlink ref="G62" location="'FA 6.2.A'!Impression_des_titres" display="'FA 6.2.A'!Impression_des_titres" xr:uid="{02CEA914-6ECA-4980-A4E6-8EE26F607510}"/>
    <hyperlink ref="G63" location="'FA 6.2.B'!Impression_des_titres" display="'FA 6.2.B'!Impression_des_titres" xr:uid="{4D8340AB-7CB1-4613-90CC-50763FB890D0}"/>
    <hyperlink ref="G64" location="'FA 6.2.C'!Impression_des_titres" display="'FA 6.2.C'!Impression_des_titres" xr:uid="{9118905B-8CF1-43BC-B228-C4B89F9448B8}"/>
    <hyperlink ref="G65" location="'FA supp 1'!Zone_d_impression" display="'FA supp 1'!Zone_d_impression" xr:uid="{D7AB220C-B32D-4F75-87A1-53065EF722B6}"/>
    <hyperlink ref="G66" location="'FA supp 2'!Zone_d_impression" display="'FA supp 2'!Zone_d_impression" xr:uid="{65544E03-E2FE-4DF4-A3AE-535A9A8A044D}"/>
    <hyperlink ref="G67" location="'FA supp 3'!Zone_d_impression" display="'FA supp 3'!Zone_d_impression" xr:uid="{E597A57B-B91E-40AF-A3A8-C17311CDAF42}"/>
    <hyperlink ref="G61" location="'FA 6.1.D'!Impression_des_titres" display="6.1.D" xr:uid="{51E63EE3-889C-4EA5-9E50-C1D0F9326558}"/>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ACC8B-2552-4146-BF09-7C52D181D17C}">
  <sheetPr>
    <tabColor rgb="FFFFFF00"/>
  </sheetPr>
  <dimension ref="A1:V67"/>
  <sheetViews>
    <sheetView topLeftCell="A11" workbookViewId="0">
      <selection activeCell="B13" sqref="B13:B67"/>
    </sheetView>
  </sheetViews>
  <sheetFormatPr baseColWidth="10" defaultRowHeight="14.4" x14ac:dyDescent="0.3"/>
  <cols>
    <col min="1" max="1" width="6.33203125" customWidth="1"/>
    <col min="3" max="3" width="6" bestFit="1" customWidth="1"/>
    <col min="4" max="4" width="24.33203125" customWidth="1"/>
    <col min="5" max="5" width="6.33203125" bestFit="1" customWidth="1"/>
    <col min="6" max="6" width="20.5546875" bestFit="1" customWidth="1"/>
    <col min="7" max="7" width="6.33203125" bestFit="1" customWidth="1"/>
    <col min="8" max="8" width="48.5546875" customWidth="1"/>
    <col min="13" max="13" width="13.33203125" customWidth="1"/>
  </cols>
  <sheetData>
    <row r="1" spans="1:22" ht="18" x14ac:dyDescent="0.3">
      <c r="A1" s="561" t="s">
        <v>213</v>
      </c>
      <c r="B1" s="562"/>
      <c r="C1" s="562"/>
      <c r="D1" s="562"/>
      <c r="E1" s="562"/>
      <c r="F1" s="562"/>
      <c r="G1" s="562"/>
      <c r="H1" s="562"/>
      <c r="I1" s="562"/>
      <c r="J1" s="562"/>
      <c r="K1" s="562"/>
      <c r="L1" s="562"/>
      <c r="M1" s="562"/>
      <c r="N1" s="562"/>
      <c r="O1" s="562"/>
      <c r="P1" s="562"/>
      <c r="Q1" s="562"/>
      <c r="R1" s="562"/>
      <c r="S1" s="562"/>
      <c r="T1" s="562"/>
      <c r="U1" s="562"/>
      <c r="V1" s="562"/>
    </row>
    <row r="2" spans="1:22" ht="21" x14ac:dyDescent="0.4">
      <c r="C2" s="191"/>
      <c r="D2" s="192"/>
      <c r="E2" s="193"/>
      <c r="F2" s="194"/>
    </row>
    <row r="3" spans="1:22" x14ac:dyDescent="0.3">
      <c r="C3" s="191"/>
      <c r="E3" s="193"/>
    </row>
    <row r="4" spans="1:22" ht="26.4" x14ac:dyDescent="0.85">
      <c r="C4" s="191"/>
      <c r="D4" s="192"/>
      <c r="I4" s="195"/>
      <c r="J4" s="195"/>
      <c r="K4" s="195"/>
      <c r="L4" s="195"/>
      <c r="M4" s="193"/>
      <c r="N4" s="196"/>
      <c r="O4" s="196" t="s">
        <v>214</v>
      </c>
      <c r="P4" s="194"/>
      <c r="Q4" s="194"/>
    </row>
    <row r="5" spans="1:22" x14ac:dyDescent="0.3">
      <c r="C5" s="191"/>
      <c r="I5" s="195"/>
      <c r="J5" s="195"/>
      <c r="K5" s="195"/>
      <c r="L5" s="195"/>
      <c r="M5" s="193"/>
      <c r="N5" s="193"/>
      <c r="O5" s="193"/>
    </row>
    <row r="6" spans="1:22" ht="21" x14ac:dyDescent="0.4">
      <c r="C6" s="191"/>
      <c r="D6" s="192"/>
      <c r="I6" s="195"/>
      <c r="J6" s="195"/>
      <c r="K6" s="195"/>
      <c r="L6" s="195"/>
      <c r="M6" s="193"/>
      <c r="N6" s="193"/>
      <c r="O6" s="193"/>
    </row>
    <row r="7" spans="1:22" ht="15" thickBot="1" x14ac:dyDescent="0.35">
      <c r="C7" s="191"/>
      <c r="I7" s="195"/>
      <c r="J7" s="195"/>
      <c r="K7" s="195"/>
      <c r="L7" s="195"/>
      <c r="M7" s="195"/>
      <c r="N7" s="195"/>
      <c r="O7" s="195"/>
    </row>
    <row r="8" spans="1:22" ht="21" x14ac:dyDescent="0.4">
      <c r="C8" s="191"/>
      <c r="D8" s="192"/>
      <c r="I8" s="197" t="s">
        <v>215</v>
      </c>
      <c r="J8" s="198"/>
      <c r="K8" s="198"/>
      <c r="L8" s="198"/>
      <c r="M8" s="199"/>
      <c r="N8" s="195"/>
      <c r="O8" s="200" t="s">
        <v>216</v>
      </c>
      <c r="P8" s="201"/>
      <c r="Q8" s="201"/>
      <c r="R8" s="201"/>
      <c r="S8" s="202"/>
    </row>
    <row r="9" spans="1:22" ht="28.8" x14ac:dyDescent="0.3">
      <c r="C9" s="191"/>
      <c r="I9" s="203"/>
      <c r="J9" s="195"/>
      <c r="K9" s="236" t="s">
        <v>217</v>
      </c>
      <c r="L9" s="237"/>
      <c r="M9" s="204" t="s">
        <v>218</v>
      </c>
      <c r="N9" s="195"/>
      <c r="O9" s="203"/>
      <c r="P9" s="195"/>
      <c r="Q9" s="559" t="s">
        <v>217</v>
      </c>
      <c r="R9" s="560"/>
      <c r="S9" s="204" t="s">
        <v>232</v>
      </c>
    </row>
    <row r="10" spans="1:22" ht="21" x14ac:dyDescent="0.4">
      <c r="C10" s="191"/>
      <c r="D10" s="192"/>
      <c r="I10" s="205" t="s">
        <v>219</v>
      </c>
      <c r="J10" s="193"/>
      <c r="K10" s="572">
        <f>+I17</f>
        <v>0</v>
      </c>
      <c r="L10" s="573"/>
      <c r="M10" s="206"/>
      <c r="N10" s="193"/>
      <c r="O10" s="205" t="s">
        <v>220</v>
      </c>
      <c r="P10" s="193"/>
      <c r="Q10" s="574">
        <f>+'3. Assiette des heures CPOM'!H10</f>
        <v>0</v>
      </c>
      <c r="R10" s="575"/>
      <c r="S10" s="242">
        <f>+IFERROR(K11/Q10,0)</f>
        <v>0</v>
      </c>
    </row>
    <row r="11" spans="1:22" x14ac:dyDescent="0.3">
      <c r="C11" s="191"/>
      <c r="I11" s="207" t="s">
        <v>221</v>
      </c>
      <c r="J11" s="193"/>
      <c r="K11" s="572">
        <f>+J17</f>
        <v>0</v>
      </c>
      <c r="L11" s="573"/>
      <c r="M11" s="208">
        <f>+IFERROR(K11/K10,0)</f>
        <v>0</v>
      </c>
      <c r="N11" s="193"/>
      <c r="O11" s="205" t="s">
        <v>230</v>
      </c>
      <c r="P11" s="193"/>
      <c r="Q11" s="572">
        <f>+K10-Q10</f>
        <v>0</v>
      </c>
      <c r="R11" s="573"/>
      <c r="S11" s="206"/>
    </row>
    <row r="12" spans="1:22" ht="21.6" thickBot="1" x14ac:dyDescent="0.45">
      <c r="C12" s="191"/>
      <c r="D12" s="192"/>
      <c r="I12" s="207"/>
      <c r="J12" s="193"/>
      <c r="K12" s="232"/>
      <c r="L12" s="233"/>
      <c r="M12" s="206"/>
      <c r="N12" s="193"/>
      <c r="O12" s="209"/>
      <c r="P12" s="193"/>
      <c r="Q12" s="210"/>
      <c r="R12" s="211"/>
      <c r="S12" s="206"/>
    </row>
    <row r="13" spans="1:22" ht="15.6" thickTop="1" thickBot="1" x14ac:dyDescent="0.35">
      <c r="B13" s="272" t="s">
        <v>236</v>
      </c>
      <c r="C13" s="191"/>
      <c r="I13" s="212" t="s">
        <v>222</v>
      </c>
      <c r="J13" s="213"/>
      <c r="K13" s="234">
        <f>+IF(K10-K11&lt;0,0,K10-K11)</f>
        <v>0</v>
      </c>
      <c r="L13" s="235"/>
      <c r="M13" s="214"/>
      <c r="O13" s="212" t="s">
        <v>223</v>
      </c>
      <c r="P13" s="213"/>
      <c r="Q13" s="215">
        <f>+Q11+Q12+Q10</f>
        <v>0</v>
      </c>
      <c r="R13" s="216"/>
      <c r="S13" s="214"/>
    </row>
    <row r="14" spans="1:22" ht="21" x14ac:dyDescent="0.4">
      <c r="C14" s="191"/>
      <c r="D14" s="192"/>
      <c r="E14" s="193"/>
      <c r="O14" t="s">
        <v>231</v>
      </c>
    </row>
    <row r="15" spans="1:22" x14ac:dyDescent="0.3">
      <c r="C15" s="191"/>
      <c r="E15" s="193"/>
    </row>
    <row r="16" spans="1:22" ht="18" x14ac:dyDescent="0.3">
      <c r="B16" s="248"/>
      <c r="C16" s="217"/>
      <c r="D16" s="218"/>
      <c r="E16" s="218"/>
      <c r="F16" s="218"/>
      <c r="G16" s="218"/>
      <c r="H16" s="218"/>
      <c r="I16" s="563" t="s">
        <v>33</v>
      </c>
      <c r="J16" s="564"/>
      <c r="K16" s="564"/>
      <c r="L16" s="564"/>
      <c r="M16" s="480" t="s">
        <v>233</v>
      </c>
      <c r="N16" s="565"/>
      <c r="O16" s="576"/>
    </row>
    <row r="17" spans="2:15" ht="18" x14ac:dyDescent="0.3">
      <c r="B17" s="250"/>
      <c r="C17" s="217"/>
      <c r="D17" s="218"/>
      <c r="E17" s="218"/>
      <c r="F17" s="218"/>
      <c r="G17" s="218"/>
      <c r="H17" s="218"/>
      <c r="I17" s="238">
        <f>SUBTOTAL(9,I20:I143)</f>
        <v>0</v>
      </c>
      <c r="J17" s="239">
        <f>SUBTOTAL(9,J20:J143)</f>
        <v>0</v>
      </c>
      <c r="K17" s="219">
        <f>+IFERROR(J17/I17,0)</f>
        <v>0</v>
      </c>
      <c r="L17" s="220">
        <f>+I17-J17</f>
        <v>0</v>
      </c>
      <c r="M17" s="567"/>
      <c r="N17" s="568"/>
      <c r="O17" s="577"/>
    </row>
    <row r="18" spans="2:15" ht="18" x14ac:dyDescent="0.3">
      <c r="B18" s="250"/>
      <c r="C18" s="217"/>
      <c r="D18" s="218"/>
      <c r="E18" s="218"/>
      <c r="F18" s="218"/>
      <c r="G18" s="218"/>
      <c r="H18" s="218"/>
      <c r="I18" s="570" t="s">
        <v>225</v>
      </c>
      <c r="J18" s="570"/>
      <c r="K18" s="570"/>
      <c r="L18" s="571"/>
      <c r="M18" s="243">
        <f>+SUBTOTAL(9,M20:M143)</f>
        <v>0</v>
      </c>
      <c r="N18" s="243">
        <f t="shared" ref="N18:O18" si="0">+SUBTOTAL(9,N20:N143)</f>
        <v>0</v>
      </c>
      <c r="O18" s="243">
        <f t="shared" si="0"/>
        <v>0</v>
      </c>
    </row>
    <row r="19" spans="2:15" ht="41.4" x14ac:dyDescent="0.3">
      <c r="B19" s="252" t="s">
        <v>202</v>
      </c>
      <c r="C19" s="183" t="s">
        <v>203</v>
      </c>
      <c r="D19" s="184" t="s">
        <v>6</v>
      </c>
      <c r="E19" s="185" t="s">
        <v>204</v>
      </c>
      <c r="F19" s="184" t="s">
        <v>205</v>
      </c>
      <c r="G19" s="185" t="s">
        <v>206</v>
      </c>
      <c r="H19" s="184" t="s">
        <v>207</v>
      </c>
      <c r="I19" s="221" t="s">
        <v>38</v>
      </c>
      <c r="J19" s="222" t="s">
        <v>39</v>
      </c>
      <c r="K19" s="222" t="s">
        <v>226</v>
      </c>
      <c r="L19" s="223" t="s">
        <v>40</v>
      </c>
      <c r="M19" s="224" t="s">
        <v>228</v>
      </c>
      <c r="N19" s="224" t="s">
        <v>229</v>
      </c>
      <c r="O19" s="224" t="s">
        <v>234</v>
      </c>
    </row>
    <row r="20" spans="2:15" ht="92.4" x14ac:dyDescent="0.3">
      <c r="B20" s="412">
        <f>+'4. Choix des F.A'!F19</f>
        <v>0</v>
      </c>
      <c r="C20" s="225">
        <f>+'FA 1.1.A'!$C$12</f>
        <v>1</v>
      </c>
      <c r="D20" s="189" t="str">
        <f>+'FA 1.1.A'!$C$13</f>
        <v>Accompagner des personnes dont le profil de prise en charge présente des spécificités</v>
      </c>
      <c r="E20" s="189" t="str">
        <f>+'FA 1.1.A'!$C$15</f>
        <v>1.1</v>
      </c>
      <c r="F20" s="189" t="str">
        <f>+'FA 1.1.A'!$C$16</f>
        <v xml:space="preserve">Réflexe prévention
Repérer les situations à risque puis orienter les personnes ainsi repérées comme fragiles vers les réponses adaptées  </v>
      </c>
      <c r="G20" s="189" t="str">
        <f>+'FA 1.1.A'!$C$19</f>
        <v>1.1.A</v>
      </c>
      <c r="H20" s="190" t="str">
        <f>+'FA 1.1.A'!$C$20</f>
        <v>Sensibiliser les responsables de secteur et encadrants au repérage des fragilités et à la prévention des risques au domicile (dénutrition, chutes, troubles sensoriels…), en s’appuyant notamment sur les actions de sensibilisation menées par l’Agence AutonomY</v>
      </c>
      <c r="I20" s="226">
        <f>+'FA 1.1.A'!$P$51</f>
        <v>0</v>
      </c>
      <c r="J20" s="227">
        <f>+'FA 1.1.A'!$S$51</f>
        <v>0</v>
      </c>
      <c r="K20" s="228">
        <f t="shared" ref="K20:K66" si="1">+IFERROR(J20/I20,0)</f>
        <v>0</v>
      </c>
      <c r="L20" s="229">
        <f t="shared" ref="L20:L66" si="2">I20-J20</f>
        <v>0</v>
      </c>
      <c r="M20" s="231">
        <f>+'FA 1.1.A'!$X$51</f>
        <v>0</v>
      </c>
      <c r="N20" s="231">
        <f>+'FA 1.1.A'!$AF$51</f>
        <v>0</v>
      </c>
      <c r="O20" s="231">
        <f>+'FA 1.1.A'!$AN$51</f>
        <v>0</v>
      </c>
    </row>
    <row r="21" spans="2:15" ht="92.4" x14ac:dyDescent="0.3">
      <c r="B21" s="412">
        <f>+'4. Choix des F.A'!F20</f>
        <v>0</v>
      </c>
      <c r="C21" s="225">
        <f>+'FA 1.1.B'!$C$12</f>
        <v>1</v>
      </c>
      <c r="D21" s="189" t="str">
        <f>+'FA 1.1.B'!$C$13</f>
        <v>Accompagner des personnes dont le profil de prise en charge présente des spécificités</v>
      </c>
      <c r="E21" s="189" t="str">
        <f>+'FA 1.1.B'!$C$15</f>
        <v>1.1</v>
      </c>
      <c r="F21" s="189" t="str">
        <f>+'FA 1.1.B'!$C$16</f>
        <v xml:space="preserve">Réflexe prévention
Repérer les situations à risque puis orienter les personnes ainsi repérées comme fragiles vers les réponses adaptées  </v>
      </c>
      <c r="G21" s="189" t="str">
        <f>+'FA 1.1.B'!$C$19</f>
        <v>1.1.B</v>
      </c>
      <c r="H21" s="190" t="str">
        <f>+'FA 1.1.B'!$C$20</f>
        <v>Sensibiliser les responsables de secteur et encadrants au repérage des fragilités et à la prévention des risques au domicile (dénutrition, chutes, troubles sensoriels…), en s’appuyant notamment sur les actions de sensibilisation menées par l’Agence AutonomY</v>
      </c>
      <c r="I21" s="226">
        <f>+'FA 1.1.B'!$P$51</f>
        <v>0</v>
      </c>
      <c r="J21" s="227">
        <f>+'FA 1.1.B'!$S$51</f>
        <v>0</v>
      </c>
      <c r="K21" s="228">
        <f t="shared" si="1"/>
        <v>0</v>
      </c>
      <c r="L21" s="229">
        <f t="shared" si="2"/>
        <v>0</v>
      </c>
      <c r="M21" s="231">
        <f>+'FA 1.1.B'!$X$51</f>
        <v>0</v>
      </c>
      <c r="N21" s="231">
        <f>+'FA 1.1.B'!$AF$51</f>
        <v>0</v>
      </c>
      <c r="O21" s="231">
        <f>+'FA 1.1.B'!$AN$51</f>
        <v>0</v>
      </c>
    </row>
    <row r="22" spans="2:15" ht="92.4" x14ac:dyDescent="0.3">
      <c r="B22" s="412">
        <f>+'4. Choix des F.A'!F21</f>
        <v>0</v>
      </c>
      <c r="C22" s="225">
        <f>+'FA 1.1.C'!$C$12</f>
        <v>1</v>
      </c>
      <c r="D22" s="189" t="str">
        <f>+'FA 1.1.C'!$C$13</f>
        <v>Accompagner des personnes dont le profil de prise en charge présente des spécificités</v>
      </c>
      <c r="E22" s="189" t="str">
        <f>+'FA 1.1.C'!$C$15</f>
        <v>1.1</v>
      </c>
      <c r="F22" s="189" t="str">
        <f>+'FA 1.1.C'!$C$16</f>
        <v xml:space="preserve">Réflexe prévention
Repérer les situations à risque puis orienter les personnes ainsi repérées comme fragiles vers les réponses adaptées  </v>
      </c>
      <c r="G22" s="189" t="str">
        <f>+'FA 1.1.C'!$C$19</f>
        <v>1.1.C</v>
      </c>
      <c r="H22" s="190" t="str">
        <f>+'FA 1.1.C'!$C$20</f>
        <v>Former les intervenants au repérage des fragilités et à la prévention des risques au domicile (dénutrition, chutes, troubles sensoriels…), en s’appuyant notamment sur les outils déployés et l’offre de formation proposée par l’Agence AutonomY</v>
      </c>
      <c r="I22" s="226">
        <f>+'FA 1.1.C'!$P$51</f>
        <v>0</v>
      </c>
      <c r="J22" s="227">
        <f>+'FA 1.1.C'!$S$51</f>
        <v>0</v>
      </c>
      <c r="K22" s="228">
        <f t="shared" si="1"/>
        <v>0</v>
      </c>
      <c r="L22" s="229">
        <f t="shared" si="2"/>
        <v>0</v>
      </c>
      <c r="M22" s="231">
        <f>+'FA 1.1.C'!$X$51</f>
        <v>0</v>
      </c>
      <c r="N22" s="231">
        <f>+'FA 1.1.C'!$AF$51</f>
        <v>0</v>
      </c>
      <c r="O22" s="231">
        <f>+'FA 1.1.C'!$AN$51</f>
        <v>0</v>
      </c>
    </row>
    <row r="23" spans="2:15" ht="52.8" x14ac:dyDescent="0.3">
      <c r="B23" s="412">
        <f>+'4. Choix des F.A'!F22</f>
        <v>0</v>
      </c>
      <c r="C23" s="225">
        <f>+'FA 1.2.A'!$C$12</f>
        <v>1</v>
      </c>
      <c r="D23" s="189" t="str">
        <f>+'FA 1.2.A'!$C$13</f>
        <v>Accompagner des personnes dont le profil de prise en charge présente des spécificités</v>
      </c>
      <c r="E23" s="189" t="str">
        <f>+'FA 1.2.A'!$C$15</f>
        <v>1.2</v>
      </c>
      <c r="F23" s="189" t="str">
        <f>+'FA 1.2.A'!$C$16</f>
        <v>Développer les interventions auprès de publics spécifiques</v>
      </c>
      <c r="G23" s="189" t="str">
        <f>+'FA 1.2.A'!$C$19</f>
        <v>1.2.A</v>
      </c>
      <c r="H23" s="190" t="str">
        <f>+'FA 1.2.A'!$C$20</f>
        <v xml:space="preserve">Former les intervenants sur les spécificités de certaines prises en charge </v>
      </c>
      <c r="I23" s="226">
        <f>+'FA 1.2.A'!$P$51</f>
        <v>0</v>
      </c>
      <c r="J23" s="227">
        <f>+'FA 1.2.A'!$S$51</f>
        <v>0</v>
      </c>
      <c r="K23" s="228">
        <f t="shared" si="1"/>
        <v>0</v>
      </c>
      <c r="L23" s="229">
        <f t="shared" si="2"/>
        <v>0</v>
      </c>
      <c r="M23" s="231">
        <f>+'FA 1.2.A'!$X$51</f>
        <v>0</v>
      </c>
      <c r="N23" s="231">
        <f>+'FA 1.2.A'!$AF$51</f>
        <v>0</v>
      </c>
      <c r="O23" s="231">
        <f>+'FA 1.2.A'!$AN$51</f>
        <v>0</v>
      </c>
    </row>
    <row r="24" spans="2:15" ht="57.6" x14ac:dyDescent="0.3">
      <c r="B24" s="412">
        <f>+'4. Choix des F.A'!F23</f>
        <v>0</v>
      </c>
      <c r="C24" s="225">
        <f>+'FA 1.2.B'!$C$12</f>
        <v>1</v>
      </c>
      <c r="D24" s="189" t="str">
        <f>+'FA 1.2.B'!$C$13</f>
        <v>Accompagner des personnes dont le profil de prise en charge présente des spécificités</v>
      </c>
      <c r="E24" s="189" t="str">
        <f>+'FA 1.2.B'!$C$15</f>
        <v>1.2</v>
      </c>
      <c r="F24" s="189" t="str">
        <f>+'FA 1.2.B'!$C$16</f>
        <v>Développer les interventions auprès de publics spécifiques</v>
      </c>
      <c r="G24" s="189" t="str">
        <f>+'FA 1.2.B'!$C$19</f>
        <v>1.2.B</v>
      </c>
      <c r="H24" s="190" t="str">
        <f>+'FA 1.2.B'!$C$20</f>
        <v xml:space="preserve">Attribuer une prime / indemnité spécifique en faveur des salariés intervenant lorsqu’ils montent en compétences ou acquièrent une expertise, et qu’ils interviennent auprès d’un public aux besoins d’accompagnement spécifique </v>
      </c>
      <c r="I24" s="226">
        <f>+'FA 1.2.B'!$P$51</f>
        <v>0</v>
      </c>
      <c r="J24" s="227">
        <f>+'FA 1.2.B'!$S$51</f>
        <v>0</v>
      </c>
      <c r="K24" s="228">
        <f t="shared" si="1"/>
        <v>0</v>
      </c>
      <c r="L24" s="229">
        <f t="shared" si="2"/>
        <v>0</v>
      </c>
      <c r="M24" s="231">
        <f>+'FA 1.2.B'!$X$51</f>
        <v>0</v>
      </c>
      <c r="N24" s="231">
        <f>+'FA 1.2.B'!$AF$51</f>
        <v>0</v>
      </c>
      <c r="O24" s="231">
        <f>+'FA 1.2.B'!$AN$51</f>
        <v>0</v>
      </c>
    </row>
    <row r="25" spans="2:15" ht="57.6" x14ac:dyDescent="0.3">
      <c r="B25" s="412">
        <f>+'4. Choix des F.A'!F24</f>
        <v>0</v>
      </c>
      <c r="C25" s="225">
        <f>+'FA 1.2.C'!$C$12</f>
        <v>1</v>
      </c>
      <c r="D25" s="189" t="str">
        <f>+'FA 1.2.C'!$C$13</f>
        <v>Accompagner des personnes dont le profil de prise en charge présente des spécificités</v>
      </c>
      <c r="E25" s="189" t="str">
        <f>+'FA 1.2.C'!$C$15</f>
        <v>1.2</v>
      </c>
      <c r="F25" s="189" t="str">
        <f>+'FA 1.2.C'!$C$16</f>
        <v>Développer les interventions auprès de publics spécifiques</v>
      </c>
      <c r="G25" s="189" t="str">
        <f>+'FA 1.2.C'!$C$19</f>
        <v>1.2.C</v>
      </c>
      <c r="H25" s="190" t="str">
        <f>+'FA 1.2.C'!$C$20</f>
        <v xml:space="preserve">Organiser des interventions fractionnées ou en binôme lorsqu’elles répondent à un besoin de la personne accompagnée en raison de ses spécificités de prise en charge </v>
      </c>
      <c r="I25" s="226">
        <f>+'FA 1.2.C'!$P$51</f>
        <v>0</v>
      </c>
      <c r="J25" s="227">
        <f>+'FA 1.2.C'!$S$51</f>
        <v>0</v>
      </c>
      <c r="K25" s="228">
        <f t="shared" si="1"/>
        <v>0</v>
      </c>
      <c r="L25" s="229">
        <f t="shared" si="2"/>
        <v>0</v>
      </c>
      <c r="M25" s="231">
        <f>+'FA 1.2.C'!$X$51</f>
        <v>0</v>
      </c>
      <c r="N25" s="231">
        <f>+'FA 1.2.C'!$AF$51</f>
        <v>0</v>
      </c>
      <c r="O25" s="231">
        <f>+'FA 1.2.C'!$AN$51</f>
        <v>0</v>
      </c>
    </row>
    <row r="26" spans="2:15" ht="52.8" x14ac:dyDescent="0.3">
      <c r="B26" s="412">
        <f>+'4. Choix des F.A'!F25</f>
        <v>0</v>
      </c>
      <c r="C26" s="225">
        <f>+'FA 1.2.D'!$C$12</f>
        <v>1</v>
      </c>
      <c r="D26" s="189" t="str">
        <f>+'FA 1.2.D'!$C$13</f>
        <v>Accompagner des personnes dont le profil de prise en charge présente des spécificités</v>
      </c>
      <c r="E26" s="189" t="str">
        <f>+'FA 1.2.D'!$C$15</f>
        <v>1.2</v>
      </c>
      <c r="F26" s="189" t="str">
        <f>+'FA 1.2.D'!$C$16</f>
        <v>Développer les interventions auprès de publics spécifiques</v>
      </c>
      <c r="G26" s="189" t="str">
        <f>+'FA 1.2.D'!$C$19</f>
        <v>1.2.D</v>
      </c>
      <c r="H26" s="190" t="str">
        <f>+'FA 1.2.D'!$C$20</f>
        <v>Mettre en place un tutorat pour les prises en charge complexes</v>
      </c>
      <c r="I26" s="226">
        <f>+'FA 1.2.D'!$P$51</f>
        <v>0</v>
      </c>
      <c r="J26" s="227">
        <f>+'FA 1.2.D'!$S$51</f>
        <v>0</v>
      </c>
      <c r="K26" s="228">
        <f t="shared" si="1"/>
        <v>0</v>
      </c>
      <c r="L26" s="229">
        <f t="shared" si="2"/>
        <v>0</v>
      </c>
      <c r="M26" s="231">
        <f>+'FA 1.2.D'!$X$51</f>
        <v>0</v>
      </c>
      <c r="N26" s="231">
        <f>+'FA 1.2.D'!$AF$51</f>
        <v>0</v>
      </c>
      <c r="O26" s="231">
        <f>+'FA 1.2.D'!$AN$51</f>
        <v>0</v>
      </c>
    </row>
    <row r="27" spans="2:15" ht="52.8" x14ac:dyDescent="0.3">
      <c r="B27" s="412">
        <f>+'4. Choix des F.A'!F26</f>
        <v>0</v>
      </c>
      <c r="C27" s="225">
        <f>+'FA 1.2.E'!$C$12</f>
        <v>1</v>
      </c>
      <c r="D27" s="189" t="str">
        <f>+'FA 1.2.E'!$C$13</f>
        <v>Accompagner des personnes dont le profil de prise en charge présente des spécificités</v>
      </c>
      <c r="E27" s="189" t="str">
        <f>+'FA 1.2.E'!$C$15</f>
        <v>1.2</v>
      </c>
      <c r="F27" s="189" t="str">
        <f>+'FA 1.2.E'!$C$16</f>
        <v>Développer les interventions auprès de publics spécifiques</v>
      </c>
      <c r="G27" s="189" t="str">
        <f>+'FA 1.2.E'!$C$19</f>
        <v>1.2.E</v>
      </c>
      <c r="H27" s="190" t="str">
        <f>+'FA 1.2.E'!$C$20</f>
        <v>Organiser des groupes d’analyse des pratiques autour des prises en charge complexes</v>
      </c>
      <c r="I27" s="226">
        <f>+'FA 1.2.E'!$P$51</f>
        <v>0</v>
      </c>
      <c r="J27" s="227">
        <f>+'FA 1.2.E'!$S$51</f>
        <v>0</v>
      </c>
      <c r="K27" s="228">
        <f t="shared" si="1"/>
        <v>0</v>
      </c>
      <c r="L27" s="229">
        <f t="shared" si="2"/>
        <v>0</v>
      </c>
      <c r="M27" s="231">
        <f>+'FA 1.2.E'!$X$51</f>
        <v>0</v>
      </c>
      <c r="N27" s="231">
        <f>+'FA 1.2.E'!$AF$51</f>
        <v>0</v>
      </c>
      <c r="O27" s="231">
        <f>+'FA 1.2.E'!$AN$51</f>
        <v>0</v>
      </c>
    </row>
    <row r="28" spans="2:15" ht="90" customHeight="1" x14ac:dyDescent="0.3">
      <c r="B28" s="412">
        <f>+'4. Choix des F.A'!F27</f>
        <v>0</v>
      </c>
      <c r="C28" s="225">
        <f>+'FA 1.3.A'!$C$12</f>
        <v>1</v>
      </c>
      <c r="D28" s="189" t="str">
        <f>+'FA 1.3.A'!$C$13</f>
        <v>Accompagner des personnes dont le profil de prise en charge présente des spécificités</v>
      </c>
      <c r="E28" s="189" t="str">
        <f>+'FA 1.3.A'!$C$15</f>
        <v>1.3</v>
      </c>
      <c r="F28" s="189" t="str">
        <f>+'FA 1.3.A'!$C$16</f>
        <v>Améliorer la coordination des interventions autour des personnes accompagnées</v>
      </c>
      <c r="G28" s="189" t="str">
        <f>+'FA 1.3.A'!$C$19</f>
        <v>1.3.A</v>
      </c>
      <c r="H28" s="190" t="str">
        <f>+'FA 1.3.A'!$C$20</f>
        <v>Formaliser un partenariat avec un opérateur du soin à domicile (SSIAD, IDEL, maison de santé…) afin d’anticiper la transformation des SAAD vers des services autonomie à domicile, communiquer la convention signée aux services du Département et de l’Agence AutonomY</v>
      </c>
      <c r="I28" s="226">
        <f>+'FA 1.3.A'!$P$51</f>
        <v>0</v>
      </c>
      <c r="J28" s="227">
        <f>+'FA 1.3.A'!$S$51</f>
        <v>0</v>
      </c>
      <c r="K28" s="228">
        <f t="shared" si="1"/>
        <v>0</v>
      </c>
      <c r="L28" s="229">
        <f t="shared" si="2"/>
        <v>0</v>
      </c>
      <c r="M28" s="231">
        <f>+'FA 1.3.A'!$X$51</f>
        <v>0</v>
      </c>
      <c r="N28" s="231">
        <f>+'FA 1.3.A'!$AF$51</f>
        <v>0</v>
      </c>
      <c r="O28" s="231">
        <f>+'FA 1.3.A'!$AN$51</f>
        <v>0</v>
      </c>
    </row>
    <row r="29" spans="2:15" ht="66" x14ac:dyDescent="0.3">
      <c r="B29" s="412">
        <f>+'4. Choix des F.A'!F28</f>
        <v>0</v>
      </c>
      <c r="C29" s="225">
        <f>+'FA 1.3.B'!$C$12</f>
        <v>1</v>
      </c>
      <c r="D29" s="189" t="str">
        <f>+'FA 1.3.B'!$C$13</f>
        <v>Accompagner des personnes dont le profil de prise en charge présente des spécificités</v>
      </c>
      <c r="E29" s="189" t="str">
        <f>+'FA 1.3.B'!$C$15</f>
        <v>1.3</v>
      </c>
      <c r="F29" s="189" t="str">
        <f>+'FA 1.3.B'!$C$16</f>
        <v>Améliorer la coordination des interventions autour des personnes accompagnées</v>
      </c>
      <c r="G29" s="189" t="str">
        <f>+'FA 1.3.B'!$C$19</f>
        <v>1.3.B</v>
      </c>
      <c r="H29" s="190" t="str">
        <f>+'FA 1.3.B'!$C$20</f>
        <v>S’engager dans un partenariat avec la CNAV : OSCAR et/ou ARDH et/ou aide à domicile mutualisée, communiquer les conventions signées aux services du Département et de l’Agence AutonomY</v>
      </c>
      <c r="I29" s="226">
        <f>+'FA 1.3.B'!$P$51</f>
        <v>0</v>
      </c>
      <c r="J29" s="227">
        <f>+'FA 1.3.B'!$S$51</f>
        <v>0</v>
      </c>
      <c r="K29" s="228">
        <f t="shared" si="1"/>
        <v>0</v>
      </c>
      <c r="L29" s="229">
        <f t="shared" si="2"/>
        <v>0</v>
      </c>
      <c r="M29" s="231">
        <f>+'FA 1.3.B'!$X$51</f>
        <v>0</v>
      </c>
      <c r="N29" s="231">
        <f>+'FA 1.3.B'!$AF$51</f>
        <v>0</v>
      </c>
      <c r="O29" s="231">
        <f>+'FA 1.3.B'!$AN$51</f>
        <v>0</v>
      </c>
    </row>
    <row r="30" spans="2:15" ht="66" x14ac:dyDescent="0.3">
      <c r="B30" s="412">
        <f>+'4. Choix des F.A'!F29</f>
        <v>0</v>
      </c>
      <c r="C30" s="225">
        <f>+'FA 1.3.C'!$C$12</f>
        <v>1</v>
      </c>
      <c r="D30" s="189" t="str">
        <f>+'FA 1.3.C'!$C$13</f>
        <v>Accompagner des personnes dont le profil de prise en charge présente des spécificités</v>
      </c>
      <c r="E30" s="189" t="str">
        <f>+'FA 1.3.C'!$C$15</f>
        <v>1.3</v>
      </c>
      <c r="F30" s="189" t="str">
        <f>+'FA 1.3.C'!$C$16</f>
        <v>Améliorer la coordination des interventions autour des personnes accompagnées</v>
      </c>
      <c r="G30" s="189" t="str">
        <f>+'FA 1.3.C'!$C$19</f>
        <v>1.3.C</v>
      </c>
      <c r="H30" s="190" t="str">
        <f>+'FA 1.3.C'!$C$20</f>
        <v>Etablir un partenariat avec un établissement médico-social « ressource » ou « territorial » implanté sur le territoire d’intervention (EHPAD, FAM, USLD…)</v>
      </c>
      <c r="I30" s="226">
        <f>+'FA 1.3.C'!$P$51</f>
        <v>0</v>
      </c>
      <c r="J30" s="227">
        <f>+'FA 1.3.C'!$S$51</f>
        <v>0</v>
      </c>
      <c r="K30" s="228">
        <f t="shared" si="1"/>
        <v>0</v>
      </c>
      <c r="L30" s="229">
        <f t="shared" si="2"/>
        <v>0</v>
      </c>
      <c r="M30" s="231">
        <f>+'FA 1.3.C'!$X$51</f>
        <v>0</v>
      </c>
      <c r="N30" s="231">
        <f>+'FA 1.3.C'!$AF$51</f>
        <v>0</v>
      </c>
      <c r="O30" s="231">
        <f>+'FA 1.3.C'!$AN$51</f>
        <v>0</v>
      </c>
    </row>
    <row r="31" spans="2:15" ht="66" x14ac:dyDescent="0.3">
      <c r="B31" s="412">
        <f>+'4. Choix des F.A'!F30</f>
        <v>0</v>
      </c>
      <c r="C31" s="225">
        <f>+'FA 1.3.D'!$C$12</f>
        <v>1</v>
      </c>
      <c r="D31" s="189" t="str">
        <f>+'FA 1.3.D'!$C$13</f>
        <v>Accompagner des personnes dont le profil de prise en charge présente des spécificités</v>
      </c>
      <c r="E31" s="189" t="str">
        <f>+'FA 1.3.D'!$C$15</f>
        <v>1.3</v>
      </c>
      <c r="F31" s="189" t="str">
        <f>+'FA 1.3.D'!$C$16</f>
        <v>Améliorer la coordination des interventions autour des personnes accompagnées</v>
      </c>
      <c r="G31" s="189" t="str">
        <f>+'FA 1.3.D'!$C$19</f>
        <v>1.3.D</v>
      </c>
      <c r="H31" s="190" t="str">
        <f>+'FA 1.3.D'!$C$20</f>
        <v>Etablir un partenariat avec un service hospitalier afin de sécuriser et faciliter les entrées et sorties d’hospitalisation</v>
      </c>
      <c r="I31" s="226">
        <f>+'FA 1.3.D'!$P$51</f>
        <v>0</v>
      </c>
      <c r="J31" s="227">
        <f>+'FA 1.3.D'!$S$51</f>
        <v>0</v>
      </c>
      <c r="K31" s="228">
        <f t="shared" si="1"/>
        <v>0</v>
      </c>
      <c r="L31" s="229">
        <f t="shared" si="2"/>
        <v>0</v>
      </c>
      <c r="M31" s="231">
        <f>+'FA 1.3.D'!$X$51</f>
        <v>0</v>
      </c>
      <c r="N31" s="231">
        <f>+'FA 1.3.D'!$AF$51</f>
        <v>0</v>
      </c>
      <c r="O31" s="231">
        <f>+'FA 1.3.D'!$AN$51</f>
        <v>0</v>
      </c>
    </row>
    <row r="32" spans="2:15" ht="66" x14ac:dyDescent="0.3">
      <c r="B32" s="412">
        <f>+'4. Choix des F.A'!F31</f>
        <v>0</v>
      </c>
      <c r="C32" s="225">
        <f>+'FA 2.1.A'!$C$12</f>
        <v>2</v>
      </c>
      <c r="D32" s="189" t="str">
        <f>+'FA 2.1.A'!$C$13</f>
        <v>Intervenir sur une amplitude horaire incluant les soirs, les week ends et les jours fériés</v>
      </c>
      <c r="E32" s="189" t="str">
        <f>+'FA 2.1.A'!$C$15</f>
        <v>2.1</v>
      </c>
      <c r="F32" s="189" t="str">
        <f>+'FA 2.1.A'!$C$16</f>
        <v xml:space="preserve">Mieux rémunérer les interventions ou astreintes réalisées aux horaires atypiques </v>
      </c>
      <c r="G32" s="189" t="str">
        <f>+'FA 2.1.A'!$C$19</f>
        <v>2.1.A</v>
      </c>
      <c r="H32" s="190" t="str">
        <f>+'FA 2.1.A'!$C$20</f>
        <v xml:space="preserve">Attribuer une prime / indemnité spécifique en faveur des salariés intervenant sur des tranches horaires atypiques </v>
      </c>
      <c r="I32" s="226">
        <f>+'FA 2.1.A'!$P$51</f>
        <v>0</v>
      </c>
      <c r="J32" s="227">
        <f>+'FA 2.1.A'!$S$51</f>
        <v>0</v>
      </c>
      <c r="K32" s="228">
        <f t="shared" si="1"/>
        <v>0</v>
      </c>
      <c r="L32" s="229">
        <f t="shared" si="2"/>
        <v>0</v>
      </c>
      <c r="M32" s="231">
        <f>+'FA 2.1.A'!$X$51</f>
        <v>0</v>
      </c>
      <c r="N32" s="231">
        <f>+'FA 2.1.A'!$AF$51</f>
        <v>0</v>
      </c>
      <c r="O32" s="231">
        <f>+'FA 2.1.A'!$AN$51</f>
        <v>0</v>
      </c>
    </row>
    <row r="33" spans="2:15" ht="66" x14ac:dyDescent="0.3">
      <c r="B33" s="412">
        <f>+'4. Choix des F.A'!F32</f>
        <v>0</v>
      </c>
      <c r="C33" s="225">
        <f>+'FA 2.1.B'!$C$12</f>
        <v>2</v>
      </c>
      <c r="D33" s="189" t="str">
        <f>+'FA 2.1.B'!$C$13</f>
        <v>Intervenir sur une amplitude horaire incluant les soirs, les week ends et les jours fériés</v>
      </c>
      <c r="E33" s="189" t="str">
        <f>+'FA 2.1.B'!$C$15</f>
        <v>2.1</v>
      </c>
      <c r="F33" s="189" t="str">
        <f>+'FA 2.1.B'!$C$16</f>
        <v xml:space="preserve">Mieux rémunérer les interventions ou astreintes réalisées aux horaires atypiques </v>
      </c>
      <c r="G33" s="189" t="str">
        <f>+'FA 2.1.B'!$C$19</f>
        <v>2.1.B</v>
      </c>
      <c r="H33" s="190" t="str">
        <f>+'FA 2.1.B'!$C$20</f>
        <v xml:space="preserve">Organiser des gardes / tournées / rondes de nuit </v>
      </c>
      <c r="I33" s="226">
        <f>+'FA 2.1.B'!$P$51</f>
        <v>0</v>
      </c>
      <c r="J33" s="227">
        <f>+'FA 2.1.B'!$S$51</f>
        <v>0</v>
      </c>
      <c r="K33" s="228">
        <f t="shared" si="1"/>
        <v>0</v>
      </c>
      <c r="L33" s="229">
        <f t="shared" si="2"/>
        <v>0</v>
      </c>
      <c r="M33" s="231">
        <f>+'FA 2.1.B'!$X$51</f>
        <v>0</v>
      </c>
      <c r="N33" s="231">
        <f>+'FA 2.1.B'!$AF$51</f>
        <v>0</v>
      </c>
      <c r="O33" s="231">
        <f>+'FA 2.1.B'!$AN$51</f>
        <v>0</v>
      </c>
    </row>
    <row r="34" spans="2:15" ht="97.95" customHeight="1" x14ac:dyDescent="0.3">
      <c r="B34" s="412">
        <f>+'4. Choix des F.A'!F33</f>
        <v>0</v>
      </c>
      <c r="C34" s="225">
        <f>+'FA 2.1.C'!$C$12</f>
        <v>2</v>
      </c>
      <c r="D34" s="189" t="str">
        <f>+'FA 2.1.C'!$C$13</f>
        <v>Intervenir sur une amplitude horaire incluant les soirs, les week ends et les jours fériés</v>
      </c>
      <c r="E34" s="189" t="str">
        <f>+'FA 2.1.C'!$C$15</f>
        <v>2.1</v>
      </c>
      <c r="F34" s="189" t="str">
        <f>+'FA 2.1.C'!$C$16</f>
        <v xml:space="preserve">Mieux rémunérer les interventions ou astreintes réalisées aux horaires atypiques </v>
      </c>
      <c r="G34" s="189" t="str">
        <f>+'FA 2.1.C'!$C$19</f>
        <v>2.1.C</v>
      </c>
      <c r="H34" s="190" t="str">
        <f>+'FA 2.1.C'!$C$20</f>
        <v xml:space="preserve">Organiser des astreintes de nuit, de week-end et les jours fériés pour le remplacement de salariés absents et pour répondre en urgence aux besoins des personnes accompagnées (par exemple, par la création d’une ligne d’appel centralisée de nuit commune à plusieurs SAAD locaux et la rémunération des personnels d’astreinte) </v>
      </c>
      <c r="I34" s="226">
        <f>+'FA 2.1.C'!$P$51</f>
        <v>0</v>
      </c>
      <c r="J34" s="227">
        <f>+'FA 2.1.C'!$S$51</f>
        <v>0</v>
      </c>
      <c r="K34" s="228">
        <f t="shared" si="1"/>
        <v>0</v>
      </c>
      <c r="L34" s="229">
        <f t="shared" si="2"/>
        <v>0</v>
      </c>
      <c r="M34" s="231">
        <f>+'FA 2.1.C'!$X$51</f>
        <v>0</v>
      </c>
      <c r="N34" s="231">
        <f>+'FA 2.1.C'!$AF$51</f>
        <v>0</v>
      </c>
      <c r="O34" s="231">
        <f>+'FA 2.1.C'!$AN$51</f>
        <v>0</v>
      </c>
    </row>
    <row r="35" spans="2:15" ht="72" x14ac:dyDescent="0.3">
      <c r="B35" s="412">
        <f>+'4. Choix des F.A'!F34</f>
        <v>0</v>
      </c>
      <c r="C35" s="225">
        <f>+'FA 2.2.A'!$C$12</f>
        <v>2</v>
      </c>
      <c r="D35" s="189" t="str">
        <f>+'FA 2.2.A'!$C$13</f>
        <v>Intervenir sur une amplitude horaire incluant les soirs, les week ends et les jours fériés</v>
      </c>
      <c r="E35" s="189" t="str">
        <f>+'FA 2.2.A'!$C$15</f>
        <v>2.2</v>
      </c>
      <c r="F35" s="189" t="str">
        <f>+'FA 2.2.A'!$C$16</f>
        <v>Faciliter la mobilité et renforcer la sécurité des intervenants sur les horaires atypiques</v>
      </c>
      <c r="G35" s="189" t="str">
        <f>+'FA 2.2.A'!$C$19</f>
        <v>2.2.A</v>
      </c>
      <c r="H35" s="190" t="str">
        <f>+'FA 2.2.A'!$C$20</f>
        <v xml:space="preserve">Faciliter la mobilité des salariés ne disposant pas du permis et/ou de véhicule, par une prise en charge des frais liés aux déplacements (taxi/VTC, location de véhicules sans permis ou classiques via LLD, transport en commun…) </v>
      </c>
      <c r="I35" s="226">
        <f>+'FA 2.2.A'!$P$51</f>
        <v>0</v>
      </c>
      <c r="J35" s="227">
        <f>+'FA 2.2.A'!$S$51</f>
        <v>0</v>
      </c>
      <c r="K35" s="228">
        <f t="shared" si="1"/>
        <v>0</v>
      </c>
      <c r="L35" s="229">
        <f t="shared" si="2"/>
        <v>0</v>
      </c>
      <c r="M35" s="231">
        <f>+'FA 2.2.A'!$X$51</f>
        <v>0</v>
      </c>
      <c r="N35" s="231">
        <f>+'FA 2.2.A'!$AF$51</f>
        <v>0</v>
      </c>
      <c r="O35" s="231">
        <f>+'FA 2.2.A'!$AN$51</f>
        <v>0</v>
      </c>
    </row>
    <row r="36" spans="2:15" ht="52.8" x14ac:dyDescent="0.3">
      <c r="B36" s="412">
        <f>+'4. Choix des F.A'!F35</f>
        <v>0</v>
      </c>
      <c r="C36" s="225">
        <f>+'FA 2.2.B'!$C$12</f>
        <v>2</v>
      </c>
      <c r="D36" s="189" t="str">
        <f>+'FA 2.2.B'!$C$13</f>
        <v>Intervenir sur une amplitude horaire incluant les soirs, les week ends et les jours fériés</v>
      </c>
      <c r="E36" s="189" t="str">
        <f>+'FA 2.2.B'!$C$15</f>
        <v>2.2</v>
      </c>
      <c r="F36" s="189" t="str">
        <f>+'FA 2.2.B'!$C$16</f>
        <v>Faciliter la mobilité et renforcer la sécurité des intervenants sur les horaires atypiques</v>
      </c>
      <c r="G36" s="189" t="str">
        <f>+'FA 2.2.B'!$C$19</f>
        <v>2.2.B</v>
      </c>
      <c r="H36" s="190" t="str">
        <f>+'FA 2.2.B'!$C$20</f>
        <v xml:space="preserve">Financer ou participer au financement du permis de conduire </v>
      </c>
      <c r="I36" s="226">
        <f>+'FA 2.2.B'!$P$51</f>
        <v>0</v>
      </c>
      <c r="J36" s="227">
        <f>+'FA 2.2.B'!$S$51</f>
        <v>0</v>
      </c>
      <c r="K36" s="228">
        <f t="shared" si="1"/>
        <v>0</v>
      </c>
      <c r="L36" s="229">
        <f t="shared" si="2"/>
        <v>0</v>
      </c>
      <c r="M36" s="231">
        <f>+'FA 2.2.B'!$X$51</f>
        <v>0</v>
      </c>
      <c r="N36" s="231">
        <f>+'FA 2.2.B'!$AF$51</f>
        <v>0</v>
      </c>
      <c r="O36" s="231">
        <f>+'FA 2.2.B'!$AN$51</f>
        <v>0</v>
      </c>
    </row>
    <row r="37" spans="2:15" ht="52.8" x14ac:dyDescent="0.3">
      <c r="B37" s="412">
        <f>+'4. Choix des F.A'!F36</f>
        <v>0</v>
      </c>
      <c r="C37" s="225">
        <f>+'FA 2.2.C'!$C$12</f>
        <v>2</v>
      </c>
      <c r="D37" s="189" t="str">
        <f>+'FA 2.2.C'!$C$13</f>
        <v>Intervenir sur une amplitude horaire incluant les soirs, les week ends et les jours fériés</v>
      </c>
      <c r="E37" s="189" t="str">
        <f>+'FA 2.2.C'!$C$15</f>
        <v>2.2</v>
      </c>
      <c r="F37" s="189" t="str">
        <f>+'FA 2.2.C'!$C$16</f>
        <v>Faciliter la mobilité et renforcer la sécurité des intervenants sur les horaires atypiques</v>
      </c>
      <c r="G37" s="189" t="str">
        <f>+'FA 2.2.C'!$C$19</f>
        <v>2.2.C</v>
      </c>
      <c r="H37" s="190" t="str">
        <f>+'FA 2.2.C'!$C$20</f>
        <v>Financer ou participer au financement de solutions pour la garde des enfants des salariés intervenant sur des horaires atypiques</v>
      </c>
      <c r="I37" s="226">
        <f>+'FA 2.2.C'!$P$51</f>
        <v>0</v>
      </c>
      <c r="J37" s="227">
        <f>+'FA 2.2.C'!$S$51</f>
        <v>0</v>
      </c>
      <c r="K37" s="228">
        <f t="shared" si="1"/>
        <v>0</v>
      </c>
      <c r="L37" s="229">
        <f t="shared" si="2"/>
        <v>0</v>
      </c>
      <c r="M37" s="231">
        <f>+'FA 2.2.C'!$X$51</f>
        <v>0</v>
      </c>
      <c r="N37" s="231">
        <f>+'FA 2.2.C'!$AF$51</f>
        <v>0</v>
      </c>
      <c r="O37" s="231">
        <f>+'FA 2.2.C'!$AN$51</f>
        <v>0</v>
      </c>
    </row>
    <row r="38" spans="2:15" ht="52.8" x14ac:dyDescent="0.3">
      <c r="B38" s="412">
        <f>+'4. Choix des F.A'!F37</f>
        <v>0</v>
      </c>
      <c r="C38" s="225">
        <f>+'FA 2.2.D'!$C$12</f>
        <v>2</v>
      </c>
      <c r="D38" s="189" t="str">
        <f>+'FA 2.2.D'!$C$13</f>
        <v>Intervenir sur une amplitude horaire incluant les soirs, les week ends et les jours fériés</v>
      </c>
      <c r="E38" s="189" t="str">
        <f>+'FA 2.2.D'!$C$15</f>
        <v>2.2</v>
      </c>
      <c r="F38" s="189" t="str">
        <f>+'FA 2.2.D'!$C$16</f>
        <v>Faciliter la mobilité et renforcer la sécurité des intervenants sur les horaires atypiques</v>
      </c>
      <c r="G38" s="189" t="str">
        <f>+'FA 2.2.D'!$C$19</f>
        <v>2.2.D</v>
      </c>
      <c r="H38" s="190" t="str">
        <f>+'FA 2.2.D'!$C$20</f>
        <v>Prévoir des dispositifs d’alerte en cas d’agression de l’intervenant lors de ses déplacements de nuit (type alarme personnelle anti-agression avec géolocalisation)</v>
      </c>
      <c r="I38" s="226">
        <f>+'FA 2.2.D'!$P$51</f>
        <v>0</v>
      </c>
      <c r="J38" s="227">
        <f>+'FA 2.2.D'!$S$51</f>
        <v>0</v>
      </c>
      <c r="K38" s="228">
        <f t="shared" si="1"/>
        <v>0</v>
      </c>
      <c r="L38" s="229">
        <f t="shared" si="2"/>
        <v>0</v>
      </c>
      <c r="M38" s="231">
        <f>+'FA 2.2.D'!$X$51</f>
        <v>0</v>
      </c>
      <c r="N38" s="231">
        <f>+'FA 2.2.D'!$AF$51</f>
        <v>0</v>
      </c>
      <c r="O38" s="231">
        <f>+'FA 2.2.D'!$AN$51</f>
        <v>0</v>
      </c>
    </row>
    <row r="39" spans="2:15" ht="66" x14ac:dyDescent="0.3">
      <c r="B39" s="412">
        <f>+'4. Choix des F.A'!F38</f>
        <v>0</v>
      </c>
      <c r="C39" s="225">
        <f>+'FA 3.1.A'!$C$12</f>
        <v>3</v>
      </c>
      <c r="D39" s="189" t="str">
        <f>+'FA 3.1.A'!$C$13</f>
        <v>Contribuer à la couverture des besoins de l’ensemble des territoires identifiés comme zone rurale et QPV</v>
      </c>
      <c r="E39" s="189" t="str">
        <f>+'FA 3.1.A'!$C$15</f>
        <v>3.1</v>
      </c>
      <c r="F39" s="189" t="str">
        <f>+'FA 3.1.A'!$C$16</f>
        <v>Favoriser les conditions d’intervention dans les territoires concernés</v>
      </c>
      <c r="G39" s="189" t="str">
        <f>+'FA 3.1.A'!$C$19</f>
        <v>3.1.A</v>
      </c>
      <c r="H39" s="190" t="str">
        <f>+'FA 3.1.A'!$C$20</f>
        <v xml:space="preserve">Mettre à disposition des véhicules de service pour les salariés intervenants dans les zones rurales (financer l’achat/loyer, l’assurance, la maintenance, la pneumatique et le carburant) </v>
      </c>
      <c r="I39" s="226">
        <f>+'FA 3.1.A'!$P$51</f>
        <v>0</v>
      </c>
      <c r="J39" s="227">
        <f>+'FA 3.1.A'!$S$51</f>
        <v>0</v>
      </c>
      <c r="K39" s="228">
        <f t="shared" si="1"/>
        <v>0</v>
      </c>
      <c r="L39" s="229">
        <f t="shared" si="2"/>
        <v>0</v>
      </c>
      <c r="M39" s="231">
        <f>+'FA 3.1.A'!$X$51</f>
        <v>0</v>
      </c>
      <c r="N39" s="231">
        <f>+'FA 3.1.A'!$AF$51</f>
        <v>0</v>
      </c>
      <c r="O39" s="231">
        <f>+'FA 3.1.A'!$AN$51</f>
        <v>0</v>
      </c>
    </row>
    <row r="40" spans="2:15" ht="72" x14ac:dyDescent="0.3">
      <c r="B40" s="412">
        <f>+'4. Choix des F.A'!F39</f>
        <v>0</v>
      </c>
      <c r="C40" s="225">
        <f>+'FA 3.1.B'!$C$12</f>
        <v>3</v>
      </c>
      <c r="D40" s="189" t="str">
        <f>+'FA 3.1.B'!$C$13</f>
        <v>Contribuer à la couverture des besoins de l’ensemble des territoires identifiés comme zone rurale et QPV</v>
      </c>
      <c r="E40" s="189" t="str">
        <f>+'FA 3.1.B'!$C$15</f>
        <v>3.1</v>
      </c>
      <c r="F40" s="189" t="str">
        <f>+'FA 3.1.B'!$C$16</f>
        <v>Favoriser les conditions d’intervention dans les territoires concernés</v>
      </c>
      <c r="G40" s="189" t="str">
        <f>+'FA 3.1.B'!$C$19</f>
        <v>3.1.B</v>
      </c>
      <c r="H40" s="190" t="str">
        <f>+'FA 3.1.B'!$C$20</f>
        <v xml:space="preserve">Faciliter la mobilité des salariés ne disposant pas du permis et/ou de véhicule, par une prise en charge des frais liés aux déplacements (taxi/VTC, location de véhicules sans permis ou classiques via LLD, transport en commun…) </v>
      </c>
      <c r="I40" s="226">
        <f>+'FA 3.1.B'!$P$51</f>
        <v>0</v>
      </c>
      <c r="J40" s="227">
        <f>+'FA 3.1.B'!$S$51</f>
        <v>0</v>
      </c>
      <c r="K40" s="228">
        <f t="shared" si="1"/>
        <v>0</v>
      </c>
      <c r="L40" s="229">
        <f t="shared" si="2"/>
        <v>0</v>
      </c>
      <c r="M40" s="231">
        <f>+'FA 3.1.B'!$X$51</f>
        <v>0</v>
      </c>
      <c r="N40" s="231">
        <f>+'FA 3.1.B'!$AF$51</f>
        <v>0</v>
      </c>
      <c r="O40" s="231">
        <f>+'FA 3.1.B'!$AN$51</f>
        <v>0</v>
      </c>
    </row>
    <row r="41" spans="2:15" ht="66" x14ac:dyDescent="0.3">
      <c r="B41" s="412">
        <f>+'4. Choix des F.A'!F40</f>
        <v>0</v>
      </c>
      <c r="C41" s="225">
        <f>+'FA 3.1.C'!$C$12</f>
        <v>3</v>
      </c>
      <c r="D41" s="189" t="str">
        <f>+'FA 3.1.C'!$C$13</f>
        <v>Contribuer à la couverture des besoins de l’ensemble des territoires identifiés comme zone rurale et QPV</v>
      </c>
      <c r="E41" s="189" t="str">
        <f>+'FA 3.1.C'!$C$15</f>
        <v>3.1</v>
      </c>
      <c r="F41" s="189" t="str">
        <f>+'FA 3.1.C'!$C$16</f>
        <v>Favoriser les conditions d’intervention dans les territoires concernés</v>
      </c>
      <c r="G41" s="189" t="str">
        <f>+'FA 3.1.C'!$C$19</f>
        <v>3.1.C</v>
      </c>
      <c r="H41" s="190" t="str">
        <f>+'FA 3.1.C'!$C$20</f>
        <v xml:space="preserve">Financer ou participer au financement du permis de conduire </v>
      </c>
      <c r="I41" s="226">
        <f>+'FA 3.1.C'!$P$51</f>
        <v>0</v>
      </c>
      <c r="J41" s="227">
        <f>+'FA 3.1.C'!$S$51</f>
        <v>0</v>
      </c>
      <c r="K41" s="228">
        <f t="shared" si="1"/>
        <v>0</v>
      </c>
      <c r="L41" s="229">
        <f t="shared" si="2"/>
        <v>0</v>
      </c>
      <c r="M41" s="231">
        <f>+'FA 3.1.C'!$X$51</f>
        <v>0</v>
      </c>
      <c r="N41" s="231">
        <f>+'FA 3.1.C'!$AF$51</f>
        <v>0</v>
      </c>
      <c r="O41" s="231">
        <f>+'FA 3.1.C'!$AN$51</f>
        <v>0</v>
      </c>
    </row>
    <row r="42" spans="2:15" ht="66" x14ac:dyDescent="0.3">
      <c r="B42" s="412">
        <f>+'4. Choix des F.A'!F41</f>
        <v>0</v>
      </c>
      <c r="C42" s="225">
        <f>+'FA 3.1.D'!$C$12</f>
        <v>3</v>
      </c>
      <c r="D42" s="189" t="str">
        <f>+'FA 3.1.D'!$C$13</f>
        <v>Contribuer à la couverture des besoins de l’ensemble des territoires identifiés comme zone rurale et QPV</v>
      </c>
      <c r="E42" s="189" t="str">
        <f>+'FA 3.1.D'!$C$15</f>
        <v>3.1</v>
      </c>
      <c r="F42" s="189" t="str">
        <f>+'FA 3.1.D'!$C$16</f>
        <v>Favoriser les conditions d’intervention dans les territoires concernés</v>
      </c>
      <c r="G42" s="189" t="str">
        <f>+'FA 3.1.D'!$C$19</f>
        <v>3.1.D</v>
      </c>
      <c r="H42" s="190" t="str">
        <f>+'FA 3.1.D'!$C$20</f>
        <v>Organiser des temps de repos pour les intervenants ayant des horaires discontinus (coupures entre missions), dans les locaux du service ou des tiers lieux</v>
      </c>
      <c r="I42" s="226">
        <f>+'FA 3.1.D'!$P$51</f>
        <v>0</v>
      </c>
      <c r="J42" s="227">
        <f>+'FA 3.1.D'!$S$51</f>
        <v>0</v>
      </c>
      <c r="K42" s="228">
        <f t="shared" si="1"/>
        <v>0</v>
      </c>
      <c r="L42" s="229">
        <f t="shared" si="2"/>
        <v>0</v>
      </c>
      <c r="M42" s="231">
        <f>+'FA 3.1.D'!$X$51</f>
        <v>0</v>
      </c>
      <c r="N42" s="231">
        <f>+'FA 3.1.D'!$AF$51</f>
        <v>0</v>
      </c>
      <c r="O42" s="231">
        <f>+'FA 3.1.D'!$AN$51</f>
        <v>0</v>
      </c>
    </row>
    <row r="43" spans="2:15" ht="66" x14ac:dyDescent="0.3">
      <c r="B43" s="412">
        <f>+'4. Choix des F.A'!F42</f>
        <v>0</v>
      </c>
      <c r="C43" s="225">
        <f>+'FA 3.2.A'!$C$12</f>
        <v>3</v>
      </c>
      <c r="D43" s="189" t="str">
        <f>+'FA 3.2.A'!$C$13</f>
        <v>Contribuer à la couverture des besoins de l’ensemble des territoires identifiés comme zone rurale et QPV</v>
      </c>
      <c r="E43" s="189" t="str">
        <f>+'FA 3.2.A'!$C$15</f>
        <v>3.2</v>
      </c>
      <c r="F43" s="189" t="str">
        <f>+'FA 3.2.A'!$C$16</f>
        <v xml:space="preserve">Mieux indemniser les trajets des intervenants dans les territoires concernés </v>
      </c>
      <c r="G43" s="189" t="str">
        <f>+'FA 3.2.A'!$C$19</f>
        <v>3.2.A</v>
      </c>
      <c r="H43" s="190" t="str">
        <f>+'FA 3.2.A'!$C$20</f>
        <v>Attribuer une prime / indemnité “mobilité” en faveur des salariés intervenant sur ces territoires</v>
      </c>
      <c r="I43" s="226">
        <f>+'FA 3.2.A'!$P$51</f>
        <v>0</v>
      </c>
      <c r="J43" s="227">
        <f>+'FA 3.2.A'!$S$51</f>
        <v>0</v>
      </c>
      <c r="K43" s="228">
        <f t="shared" si="1"/>
        <v>0</v>
      </c>
      <c r="L43" s="229">
        <f t="shared" si="2"/>
        <v>0</v>
      </c>
      <c r="M43" s="231">
        <f>+'FA 3.2.A'!$X$51</f>
        <v>0</v>
      </c>
      <c r="N43" s="231">
        <f>+'FA 3.2.A'!$AF$51</f>
        <v>0</v>
      </c>
      <c r="O43" s="231">
        <f>+'FA 3.2.A'!$AN$51</f>
        <v>0</v>
      </c>
    </row>
    <row r="44" spans="2:15" ht="79.2" x14ac:dyDescent="0.3">
      <c r="B44" s="412">
        <f>+'4. Choix des F.A'!F43</f>
        <v>0</v>
      </c>
      <c r="C44" s="225">
        <f>+'FA 4.1.A'!$C$12</f>
        <v>4</v>
      </c>
      <c r="D44" s="189" t="str">
        <f>+'FA 4.1.A'!$C$13</f>
        <v>Apporter une aide aux aidants des personnes accompagnées</v>
      </c>
      <c r="E44" s="189" t="str">
        <f>+'FA 4.1.A'!$C$15</f>
        <v>4.1</v>
      </c>
      <c r="F44" s="189" t="str">
        <f>+'FA 4.1.A'!$C$16</f>
        <v xml:space="preserve">Développer le repérage et l’accompagnement des aidants en difficulté vers les solutions adaptées  </v>
      </c>
      <c r="G44" s="189" t="str">
        <f>+'FA 4.1.A'!$C$19</f>
        <v>4.1.A</v>
      </c>
      <c r="H44" s="190" t="str">
        <f>+'FA 4.1.A'!$C$20</f>
        <v>Sensibiliser les responsables de secteur et encadrants aux besoins des aidants en difficulté (en s’appuyant notamment sur les actions de sensibilisation menées par l’Agence AutonomY)</v>
      </c>
      <c r="I44" s="226">
        <f>+'FA 4.1.A'!$P$51</f>
        <v>0</v>
      </c>
      <c r="J44" s="227">
        <f>+'FA 4.1.A'!$S$51</f>
        <v>0</v>
      </c>
      <c r="K44" s="228">
        <f t="shared" si="1"/>
        <v>0</v>
      </c>
      <c r="L44" s="229">
        <f t="shared" si="2"/>
        <v>0</v>
      </c>
      <c r="M44" s="231">
        <f>+'FA 4.1.A'!$X$51</f>
        <v>0</v>
      </c>
      <c r="N44" s="231">
        <f>+'FA 4.1.A'!$AF$51</f>
        <v>0</v>
      </c>
      <c r="O44" s="231">
        <f>+'FA 4.1.A'!$AN$51</f>
        <v>0</v>
      </c>
    </row>
    <row r="45" spans="2:15" ht="79.2" x14ac:dyDescent="0.3">
      <c r="B45" s="412">
        <f>+'4. Choix des F.A'!F44</f>
        <v>0</v>
      </c>
      <c r="C45" s="225">
        <f>+'FA 4.1.B'!$C$12</f>
        <v>4</v>
      </c>
      <c r="D45" s="189" t="str">
        <f>+'FA 4.1.B'!$C$13</f>
        <v>Apporter une aide aux aidants des personnes accompagnées</v>
      </c>
      <c r="E45" s="189" t="str">
        <f>+'FA 4.1.B'!$C$15</f>
        <v>4.1</v>
      </c>
      <c r="F45" s="189" t="str">
        <f>+'FA 4.1.B'!$C$16</f>
        <v xml:space="preserve">Développer le repérage et l’accompagnement des aidants en difficulté vers les solutions adaptées  </v>
      </c>
      <c r="G45" s="189" t="str">
        <f>+'FA 4.1.B'!$C$19</f>
        <v>4.1.B</v>
      </c>
      <c r="H45" s="190" t="str">
        <f>+'FA 4.1.B'!$C$20</f>
        <v>Désigner un « référent aidants » au sein du service, chargé d’orienter les usagers vers les solutions adaptées et d’identifier les besoins de formation des équipes</v>
      </c>
      <c r="I45" s="226">
        <f>+'FA 4.1.B'!$P$51</f>
        <v>0</v>
      </c>
      <c r="J45" s="227">
        <f>+'FA 4.1.B'!$S$51</f>
        <v>0</v>
      </c>
      <c r="K45" s="228">
        <f t="shared" si="1"/>
        <v>0</v>
      </c>
      <c r="L45" s="229">
        <f t="shared" si="2"/>
        <v>0</v>
      </c>
      <c r="M45" s="231">
        <f>+'FA 4.1.B'!$X$51</f>
        <v>0</v>
      </c>
      <c r="N45" s="231">
        <f>+'FA 4.1.B'!$AF$51</f>
        <v>0</v>
      </c>
      <c r="O45" s="231">
        <f>+'FA 4.1.B'!$AN$51</f>
        <v>0</v>
      </c>
    </row>
    <row r="46" spans="2:15" ht="79.2" x14ac:dyDescent="0.3">
      <c r="B46" s="412">
        <f>+'4. Choix des F.A'!F45</f>
        <v>0</v>
      </c>
      <c r="C46" s="225">
        <f>+'FA 4.1.C'!$C$12</f>
        <v>4</v>
      </c>
      <c r="D46" s="189" t="str">
        <f>+'FA 4.1.C'!$C$13</f>
        <v>Apporter une aide aux aidants des personnes accompagnées</v>
      </c>
      <c r="E46" s="189" t="str">
        <f>+'FA 4.1.C'!$C$15</f>
        <v>4.1</v>
      </c>
      <c r="F46" s="189" t="str">
        <f>+'FA 4.1.C'!$C$16</f>
        <v xml:space="preserve">Développer le repérage et l’accompagnement des aidants en difficulté vers les solutions adaptées  </v>
      </c>
      <c r="G46" s="189" t="str">
        <f>+'FA 4.1.C'!$C$19</f>
        <v>4.1.C</v>
      </c>
      <c r="H46" s="190" t="str">
        <f>+'FA 4.1.C'!$C$20</f>
        <v>Former les intervenants au repérage des aidants en difficulté (en s’appuyant notamment sur l’offre de formation référencée par l’Agence AutonomY)</v>
      </c>
      <c r="I46" s="226">
        <f>+'FA 4.1.C'!$P$51</f>
        <v>0</v>
      </c>
      <c r="J46" s="227">
        <f>+'FA 4.1.C'!$S$51</f>
        <v>0</v>
      </c>
      <c r="K46" s="228">
        <f t="shared" si="1"/>
        <v>0</v>
      </c>
      <c r="L46" s="229">
        <f t="shared" si="2"/>
        <v>0</v>
      </c>
      <c r="M46" s="231">
        <f>+'FA 4.1.C'!$X$51</f>
        <v>0</v>
      </c>
      <c r="N46" s="231">
        <f>+'FA 4.1.C'!$AF$51</f>
        <v>0</v>
      </c>
      <c r="O46" s="231">
        <f>+'FA 4.1.C'!$AN$51</f>
        <v>0</v>
      </c>
    </row>
    <row r="47" spans="2:15" ht="79.2" x14ac:dyDescent="0.3">
      <c r="B47" s="412">
        <f>+'4. Choix des F.A'!F46</f>
        <v>0</v>
      </c>
      <c r="C47" s="225">
        <f>+'FA 4.1.D'!$C$12</f>
        <v>4</v>
      </c>
      <c r="D47" s="189" t="str">
        <f>+'FA 4.1.D'!$C$13</f>
        <v>Apporter une aide aux aidants des personnes accompagnées</v>
      </c>
      <c r="E47" s="189" t="str">
        <f>+'FA 4.1.D'!$C$15</f>
        <v>4.1</v>
      </c>
      <c r="F47" s="189" t="str">
        <f>+'FA 4.1.D'!$C$16</f>
        <v xml:space="preserve">Développer le repérage et l’accompagnement des aidants en difficulté vers les solutions adaptées  </v>
      </c>
      <c r="G47" s="189" t="str">
        <f>+'FA 4.1.D'!$C$19</f>
        <v>4.1.D</v>
      </c>
      <c r="H47" s="190" t="str">
        <f>+'FA 4.1.D'!$C$20</f>
        <v>Formaliser un partenariat avec la/les Plateformes de Répit et d’Accompagnement des Aidants (PFR) du territoire et/ou des associations dédiées au soutien aux aidants</v>
      </c>
      <c r="I47" s="226">
        <f>+'FA 4.1.D'!$P$51</f>
        <v>0</v>
      </c>
      <c r="J47" s="227">
        <f>+'FA 4.1.D'!$S$51</f>
        <v>0</v>
      </c>
      <c r="K47" s="228">
        <f t="shared" si="1"/>
        <v>0</v>
      </c>
      <c r="L47" s="229">
        <f t="shared" si="2"/>
        <v>0</v>
      </c>
      <c r="M47" s="231">
        <f>+'FA 4.1.D'!$X$51</f>
        <v>0</v>
      </c>
      <c r="N47" s="231">
        <f>+'FA 4.1.D'!$AF$51</f>
        <v>0</v>
      </c>
      <c r="O47" s="231">
        <f>+'FA 4.1.D'!$AN$51</f>
        <v>0</v>
      </c>
    </row>
    <row r="48" spans="2:15" ht="72" x14ac:dyDescent="0.3">
      <c r="B48" s="412">
        <f>+'4. Choix des F.A'!F47</f>
        <v>0</v>
      </c>
      <c r="C48" s="225">
        <f>+'FA 4.2.A'!$C$12</f>
        <v>4</v>
      </c>
      <c r="D48" s="189" t="str">
        <f>+'FA 4.2.A'!$C$13</f>
        <v>Apporter une aide aux aidants des personnes accompagnées</v>
      </c>
      <c r="E48" s="189" t="str">
        <f>+'FA 4.2.A'!$C$15</f>
        <v>4.2</v>
      </c>
      <c r="F48" s="189" t="str">
        <f>+'FA 4.2.A'!$C$16</f>
        <v xml:space="preserve">Répondre au besoin de répit et de relayage des aidants </v>
      </c>
      <c r="G48" s="189" t="str">
        <f>+'FA 4.2.A'!$C$19</f>
        <v>4.2.A</v>
      </c>
      <c r="H48" s="190" t="str">
        <f>+'FA 4.2.A'!$C$20</f>
        <v xml:space="preserve">Définir un forfait répit permettant aux aidants de bénéficier ponctuellement d‘un temps de répit, sans que cette aide soit récurrente dans le temps (cette aide doit s’articuler aux aides existantes sur le territoire, forfait temps libre des plateformes de répit ou droit au répit). </v>
      </c>
      <c r="I48" s="226">
        <f>+'FA 4.2.A'!$P$51</f>
        <v>0</v>
      </c>
      <c r="J48" s="227">
        <f>+'FA 4.2.A'!$S$51</f>
        <v>0</v>
      </c>
      <c r="K48" s="228">
        <f t="shared" si="1"/>
        <v>0</v>
      </c>
      <c r="L48" s="229">
        <f t="shared" si="2"/>
        <v>0</v>
      </c>
      <c r="M48" s="231">
        <f>+'FA 4.2.A'!$X$51</f>
        <v>0</v>
      </c>
      <c r="N48" s="231">
        <f>+'FA 4.2.A'!$AF$51</f>
        <v>0</v>
      </c>
      <c r="O48" s="231">
        <f>+'FA 4.2.A'!$AN$51</f>
        <v>0</v>
      </c>
    </row>
    <row r="49" spans="2:15" ht="43.2" x14ac:dyDescent="0.3">
      <c r="B49" s="412">
        <f>+'4. Choix des F.A'!F48</f>
        <v>0</v>
      </c>
      <c r="C49" s="225">
        <f>+'FA 4.3.A'!$C$12</f>
        <v>4</v>
      </c>
      <c r="D49" s="189" t="str">
        <f>+'FA 4.3.A'!$C$13</f>
        <v>Apporter une aide aux aidants des personnes accompagnées</v>
      </c>
      <c r="E49" s="189" t="str">
        <f>+'FA 4.3.A'!$C$15</f>
        <v>4.3</v>
      </c>
      <c r="F49" s="189" t="str">
        <f>+'FA 4.3.A'!$C$16</f>
        <v xml:space="preserve">Répondre au besoin d’échange entre pairs des aidants </v>
      </c>
      <c r="G49" s="189" t="str">
        <f>+'FA 4.3.A'!$C$19</f>
        <v>4.3.A</v>
      </c>
      <c r="H49" s="190" t="str">
        <f>+'FA 4.3.A'!$C$20</f>
        <v>Informer et orienter les aidants vers les groupes d’échanges et les lieux de rencontre et de partage entre aidants</v>
      </c>
      <c r="I49" s="226">
        <f>+'FA 4.3.A'!$P$51</f>
        <v>0</v>
      </c>
      <c r="J49" s="227">
        <f>+'FA 4.3.A'!$S$51</f>
        <v>0</v>
      </c>
      <c r="K49" s="228">
        <f t="shared" si="1"/>
        <v>0</v>
      </c>
      <c r="L49" s="229">
        <f t="shared" si="2"/>
        <v>0</v>
      </c>
      <c r="M49" s="231">
        <f>+'FA 4.3.A'!$X$51</f>
        <v>0</v>
      </c>
      <c r="N49" s="231">
        <f>+'FA 4.3.A'!$AF$51</f>
        <v>0</v>
      </c>
      <c r="O49" s="231">
        <f>+'FA 4.3.A'!$AN$51</f>
        <v>0</v>
      </c>
    </row>
    <row r="50" spans="2:15" ht="43.2" x14ac:dyDescent="0.3">
      <c r="B50" s="412">
        <f>+'4. Choix des F.A'!F49</f>
        <v>0</v>
      </c>
      <c r="C50" s="225">
        <f>+'FA 4.3.B'!$C$12</f>
        <v>4</v>
      </c>
      <c r="D50" s="189" t="str">
        <f>+'FA 4.3.B'!$C$13</f>
        <v>Apporter une aide aux aidants des personnes accompagnées</v>
      </c>
      <c r="E50" s="189" t="str">
        <f>+'FA 4.3.B'!$C$15</f>
        <v>4.3</v>
      </c>
      <c r="F50" s="189" t="str">
        <f>+'FA 4.3.B'!$C$16</f>
        <v xml:space="preserve">Répondre au besoin d’échange entre pairs des aidants </v>
      </c>
      <c r="G50" s="189" t="str">
        <f>+'FA 4.3.B'!$C$19</f>
        <v>4.3.B</v>
      </c>
      <c r="H50" s="190" t="str">
        <f>+'FA 4.3.B'!$C$20</f>
        <v>En l’absence d’offre sur le territoire d’intervention, initier la démarche de partage et d’échanges entre aidants en lien avec les acteurs du soutien aux aidants</v>
      </c>
      <c r="I50" s="226">
        <f>+'FA 4.3.B'!$P$51</f>
        <v>0</v>
      </c>
      <c r="J50" s="227">
        <f>+'FA 4.3.B'!$S$51</f>
        <v>0</v>
      </c>
      <c r="K50" s="228">
        <f t="shared" si="1"/>
        <v>0</v>
      </c>
      <c r="L50" s="229">
        <f t="shared" si="2"/>
        <v>0</v>
      </c>
      <c r="M50" s="231">
        <f>+'FA 4.3.B'!$X$51</f>
        <v>0</v>
      </c>
      <c r="N50" s="231">
        <f>+'FA 4.3.B'!$AF$51</f>
        <v>0</v>
      </c>
      <c r="O50" s="231">
        <f>+'FA 4.3.B'!$AN$51</f>
        <v>0</v>
      </c>
    </row>
    <row r="51" spans="2:15" ht="57.6" x14ac:dyDescent="0.3">
      <c r="B51" s="412">
        <f>+'4. Choix des F.A'!F50</f>
        <v>0</v>
      </c>
      <c r="C51" s="225">
        <f>+'FA 5.1.A'!$C$12</f>
        <v>5</v>
      </c>
      <c r="D51" s="189" t="str">
        <f>+'FA 5.1.A'!$C$13</f>
        <v>Améliorer la qualité de vie au travail des intervenants et favoriser l’insertion des demandeurs d’emploi</v>
      </c>
      <c r="E51" s="189" t="str">
        <f>+'FA 5.1.A'!$C$15</f>
        <v>5.1</v>
      </c>
      <c r="F51" s="189" t="str">
        <f>+'FA 5.1.A'!$C$16</f>
        <v>Favoriser l’insertion des demandeurs d’emploi</v>
      </c>
      <c r="G51" s="189" t="str">
        <f>+'FA 5.1.A'!$C$19</f>
        <v>5.1.A</v>
      </c>
      <c r="H51" s="190" t="str">
        <f>+'FA 5.1.A'!$C$20</f>
        <v xml:space="preserve">Favoriser l’insertion des demandeurs d'emploi, par exemple au travers de périodes d’immersion professionnelle (PMSMP), terrain de stage, propositions d’embauche </v>
      </c>
      <c r="I51" s="226">
        <f>+'FA 5.1.A'!$P$51</f>
        <v>0</v>
      </c>
      <c r="J51" s="227">
        <f>+'FA 5.1.A'!$S$51</f>
        <v>0</v>
      </c>
      <c r="K51" s="228">
        <f t="shared" si="1"/>
        <v>0</v>
      </c>
      <c r="L51" s="229">
        <f t="shared" si="2"/>
        <v>0</v>
      </c>
      <c r="M51" s="231">
        <f>+'FA 5.1.A'!$X$51</f>
        <v>0</v>
      </c>
      <c r="N51" s="231">
        <f>+'FA 5.1.A'!$AF$51</f>
        <v>0</v>
      </c>
      <c r="O51" s="231">
        <f>+'FA 5.1.A'!$AN$51</f>
        <v>0</v>
      </c>
    </row>
    <row r="52" spans="2:15" ht="115.2" x14ac:dyDescent="0.3">
      <c r="B52" s="412">
        <f>+'4. Choix des F.A'!F51</f>
        <v>0</v>
      </c>
      <c r="C52" s="225">
        <f>+'FA 5.1.B'!$C$12</f>
        <v>5</v>
      </c>
      <c r="D52" s="189" t="str">
        <f>+'FA 5.1.B'!$C$13</f>
        <v>Améliorer la qualité de vie au travail des intervenants et favoriser l’insertion des demandeurs d’emploi</v>
      </c>
      <c r="E52" s="189" t="str">
        <f>+'FA 5.1.B'!$C$15</f>
        <v>5.1</v>
      </c>
      <c r="F52" s="189" t="str">
        <f>+'FA 5.1.B'!$C$16</f>
        <v>Favoriser l’insertion des demandeurs d’emploi</v>
      </c>
      <c r="G52" s="189" t="str">
        <f>+'FA 5.1.B'!$C$19</f>
        <v>5.1.B</v>
      </c>
      <c r="H52" s="190" t="str">
        <f>+'FA 5.1.B'!$C$20</f>
        <v xml:space="preserve">Mettre en place des parcours d’accompagnement des nouveaux salariés portés par l’Agence AutonomY : tutorat, parcours de validation des acquis de l’expérience (VAE) Ou parcours « classiques » : période de mise en situation en milieu professionnel (PMSMP), préparation opérationnelle à l’emploi individuelle (POEI), contrat d’apprentissage, contrat de professionnalisation, promotion par alternance (Pro-A)	</v>
      </c>
      <c r="I52" s="226">
        <f>+'FA 5.1.B'!$P$51</f>
        <v>0</v>
      </c>
      <c r="J52" s="227">
        <f>+'FA 5.1.B'!$S$51</f>
        <v>0</v>
      </c>
      <c r="K52" s="228">
        <f t="shared" si="1"/>
        <v>0</v>
      </c>
      <c r="L52" s="229">
        <f t="shared" si="2"/>
        <v>0</v>
      </c>
      <c r="M52" s="231">
        <f>+'FA 5.1.B'!$X$51</f>
        <v>0</v>
      </c>
      <c r="N52" s="231">
        <f>+'FA 5.1.B'!$AF$51</f>
        <v>0</v>
      </c>
      <c r="O52" s="231">
        <f>+'FA 5.1.B'!$AN$51</f>
        <v>0</v>
      </c>
    </row>
    <row r="53" spans="2:15" ht="72" x14ac:dyDescent="0.3">
      <c r="B53" s="412">
        <f>+'4. Choix des F.A'!F52</f>
        <v>0</v>
      </c>
      <c r="C53" s="225">
        <f>+'FA 5.1.C'!$C$12</f>
        <v>5</v>
      </c>
      <c r="D53" s="189" t="str">
        <f>+'FA 5.1.C'!$C$13</f>
        <v>Améliorer la qualité de vie au travail des intervenants et favoriser l’insertion des demandeurs d’emploi</v>
      </c>
      <c r="E53" s="189" t="str">
        <f>+'FA 5.1.C'!$C$15</f>
        <v>5.1</v>
      </c>
      <c r="F53" s="189" t="str">
        <f>+'FA 5.1.C'!$C$16</f>
        <v>Favoriser l’insertion des demandeurs d’emploi</v>
      </c>
      <c r="G53" s="189" t="str">
        <f>+'FA 5.1.C'!$C$19</f>
        <v>5.1.C</v>
      </c>
      <c r="H53" s="190" t="str">
        <f>+'FA 5.1.C'!$C$20</f>
        <v>Mettre en place des formations pour les nouveaux salariés, dans le cadre d’un parcours d’intégration (prévention, aidants, lien social, DomYcile, bientraitance…), inscrit dans un plan de gestion des compétences</v>
      </c>
      <c r="I53" s="226">
        <f>+'FA 5.1.C'!$P$51</f>
        <v>0</v>
      </c>
      <c r="J53" s="227">
        <f>+'FA 5.1.C'!$S$51</f>
        <v>0</v>
      </c>
      <c r="K53" s="228">
        <f t="shared" si="1"/>
        <v>0</v>
      </c>
      <c r="L53" s="229">
        <f t="shared" si="2"/>
        <v>0</v>
      </c>
      <c r="M53" s="231">
        <f>+'FA 5.1.C'!$X$51</f>
        <v>0</v>
      </c>
      <c r="N53" s="231">
        <f>+'FA 5.1.C'!$AF$51</f>
        <v>0</v>
      </c>
      <c r="O53" s="231">
        <f>+'FA 5.1.C'!$AN$51</f>
        <v>0</v>
      </c>
    </row>
    <row r="54" spans="2:15" ht="52.8" x14ac:dyDescent="0.3">
      <c r="B54" s="412">
        <f>+'4. Choix des F.A'!F53</f>
        <v>0</v>
      </c>
      <c r="C54" s="225">
        <f>+'FA 5.2.A'!$C$12</f>
        <v>5</v>
      </c>
      <c r="D54" s="189" t="str">
        <f>+'FA 5.2.A'!$C$13</f>
        <v>Améliorer la qualité de vie au travail des intervenants et favoriser l’insertion des demandeurs d’emploi</v>
      </c>
      <c r="E54" s="189" t="str">
        <f>+'FA 5.2.A'!$C$15</f>
        <v>5.2</v>
      </c>
      <c r="F54" s="189" t="str">
        <f>+'FA 5.2.A'!$C$16</f>
        <v>Améliorer la qualité de vie et les conditions de travail</v>
      </c>
      <c r="G54" s="189" t="str">
        <f>+'FA 5.2.A'!$C$19</f>
        <v>5.2.A</v>
      </c>
      <c r="H54" s="190" t="str">
        <f>+'FA 5.2.A'!$C$20</f>
        <v>Sensibiliser les managers (cadres intermédiaires et dirigeants) à la démarche QVCT dans le cadre de la loi Santé au travail</v>
      </c>
      <c r="I54" s="226">
        <f>+'FA 5.2.A'!$P$51</f>
        <v>0</v>
      </c>
      <c r="J54" s="227">
        <f>+'FA 5.2.A'!$S$51</f>
        <v>0</v>
      </c>
      <c r="K54" s="228">
        <f t="shared" si="1"/>
        <v>0</v>
      </c>
      <c r="L54" s="229">
        <f t="shared" si="2"/>
        <v>0</v>
      </c>
      <c r="M54" s="231">
        <f>+'FA 5.2.A'!$X$51</f>
        <v>0</v>
      </c>
      <c r="N54" s="231">
        <f>+'FA 5.2.A'!$AF$51</f>
        <v>0</v>
      </c>
      <c r="O54" s="231">
        <f>+'FA 5.2.A'!$AN$51</f>
        <v>0</v>
      </c>
    </row>
    <row r="55" spans="2:15" ht="52.8" x14ac:dyDescent="0.3">
      <c r="B55" s="412">
        <f>+'4. Choix des F.A'!F54</f>
        <v>0</v>
      </c>
      <c r="C55" s="225">
        <f>+'FA 5.2.B'!$C$12</f>
        <v>5</v>
      </c>
      <c r="D55" s="189" t="str">
        <f>+'FA 5.2.B'!$C$13</f>
        <v>Améliorer la qualité de vie au travail des intervenants et favoriser l’insertion des demandeurs d’emploi</v>
      </c>
      <c r="E55" s="189" t="str">
        <f>+'FA 5.2.B'!$C$15</f>
        <v>5.2</v>
      </c>
      <c r="F55" s="189" t="str">
        <f>+'FA 5.2.B'!$C$16</f>
        <v>Améliorer la qualité de vie et les conditions de travail</v>
      </c>
      <c r="G55" s="189" t="str">
        <f>+'FA 5.2.B'!$C$19</f>
        <v>5.2.B</v>
      </c>
      <c r="H55" s="190" t="str">
        <f>+'FA 5.2.B'!$C$20</f>
        <v>Désigner un « référent QVCT » au sein du service, chargé d’animer la démarche dans le service et d’identifier les besoins</v>
      </c>
      <c r="I55" s="226">
        <f>+'FA 5.2.B'!$P$51</f>
        <v>0</v>
      </c>
      <c r="J55" s="227">
        <f>+'FA 5.2.B'!$S$51</f>
        <v>0</v>
      </c>
      <c r="K55" s="228">
        <f t="shared" si="1"/>
        <v>0</v>
      </c>
      <c r="L55" s="229">
        <f t="shared" si="2"/>
        <v>0</v>
      </c>
      <c r="M55" s="231">
        <f>+'FA 5.2.B'!$X$51</f>
        <v>0</v>
      </c>
      <c r="N55" s="231">
        <f>+'FA 5.2.B'!$AF$51</f>
        <v>0</v>
      </c>
      <c r="O55" s="231">
        <f>+'FA 5.2.B'!$AN$51</f>
        <v>0</v>
      </c>
    </row>
    <row r="56" spans="2:15" ht="72" x14ac:dyDescent="0.3">
      <c r="B56" s="412">
        <f>+'4. Choix des F.A'!F55</f>
        <v>0</v>
      </c>
      <c r="C56" s="225">
        <f>+'FA 5.2.C'!$C$12</f>
        <v>5</v>
      </c>
      <c r="D56" s="189" t="str">
        <f>+'FA 5.2.C'!$C$13</f>
        <v>Améliorer la qualité de vie au travail des intervenants et favoriser l’insertion des demandeurs d’emploi</v>
      </c>
      <c r="E56" s="189" t="str">
        <f>+'FA 5.2.C'!$C$15</f>
        <v>5.2</v>
      </c>
      <c r="F56" s="189" t="str">
        <f>+'FA 5.2.C'!$C$16</f>
        <v>Améliorer la qualité de vie et les conditions de travail</v>
      </c>
      <c r="G56" s="189" t="str">
        <f>+'FA 5.2.C'!$C$19</f>
        <v>5.2.C</v>
      </c>
      <c r="H56" s="190" t="str">
        <f>+'FA 5.2.C'!$C$20</f>
        <v>Mettre en place une démarche globale et continue de diagnostic autour de la qualité de vie et des conditions de travail (identification des besoins, définition d’un plan d’Exemple d’action - en s’appuyant notamment sur les outils proposés par l’Agence AutonomY)</v>
      </c>
      <c r="I56" s="226">
        <f>+'FA 5.2.C'!$P$51</f>
        <v>0</v>
      </c>
      <c r="J56" s="227">
        <f>+'FA 5.2.C'!$S$51</f>
        <v>0</v>
      </c>
      <c r="K56" s="228">
        <f t="shared" si="1"/>
        <v>0</v>
      </c>
      <c r="L56" s="229">
        <f t="shared" si="2"/>
        <v>0</v>
      </c>
      <c r="M56" s="231">
        <f>+'FA 5.2.C'!$X$51</f>
        <v>0</v>
      </c>
      <c r="N56" s="231">
        <f>+'FA 5.2.C'!$AF$51</f>
        <v>0</v>
      </c>
      <c r="O56" s="231">
        <f>+'FA 5.2.C'!$AN$51</f>
        <v>0</v>
      </c>
    </row>
    <row r="57" spans="2:15" ht="52.8" x14ac:dyDescent="0.3">
      <c r="B57" s="412">
        <f>+'4. Choix des F.A'!F56</f>
        <v>0</v>
      </c>
      <c r="C57" s="225">
        <f>+'FA 5.2.D'!$C$12</f>
        <v>5</v>
      </c>
      <c r="D57" s="189" t="str">
        <f>+'FA 5.2.D'!$C$13</f>
        <v>Améliorer la qualité de vie au travail des intervenants et favoriser l’insertion des demandeurs d’emploi</v>
      </c>
      <c r="E57" s="189" t="str">
        <f>+'FA 5.2.D'!$C$15</f>
        <v>5.2</v>
      </c>
      <c r="F57" s="189" t="str">
        <f>+'FA 5.2.D'!$C$16</f>
        <v>Améliorer la qualité de vie et les conditions de travail</v>
      </c>
      <c r="G57" s="189" t="str">
        <f>+'FA 5.2.D'!$C$19</f>
        <v>5.2.D</v>
      </c>
      <c r="H57" s="190" t="str">
        <f>+'FA 5.2.D'!$C$20</f>
        <v>Mettre en œuvre le plan d’Exemple d’action QVCT et financer les surcoûts générés par la mise en place de nouvelles pratiques managériales</v>
      </c>
      <c r="I57" s="226">
        <f>+'FA 5.2.D'!$P$51</f>
        <v>0</v>
      </c>
      <c r="J57" s="227">
        <f>+'FA 5.2.D'!$S$51</f>
        <v>0</v>
      </c>
      <c r="K57" s="228">
        <f t="shared" si="1"/>
        <v>0</v>
      </c>
      <c r="L57" s="229">
        <f t="shared" si="2"/>
        <v>0</v>
      </c>
      <c r="M57" s="231">
        <f>+'FA 5.2.D'!$X$51</f>
        <v>0</v>
      </c>
      <c r="N57" s="231">
        <f>+'FA 5.2.D'!$AF$51</f>
        <v>0</v>
      </c>
      <c r="O57" s="231">
        <f>+'FA 5.2.D'!$AN$51</f>
        <v>0</v>
      </c>
    </row>
    <row r="58" spans="2:15" ht="39.6" x14ac:dyDescent="0.3">
      <c r="B58" s="412">
        <f>+'4. Choix des F.A'!F57</f>
        <v>0</v>
      </c>
      <c r="C58" s="225">
        <f>+'FA 6.1.A'!$C$12</f>
        <v>6</v>
      </c>
      <c r="D58" s="189" t="str">
        <f>+'FA 6.1.A'!$C$13</f>
        <v>Lutter contre l’isolement des personnes accompagnées</v>
      </c>
      <c r="E58" s="189" t="str">
        <f>+'FA 6.1.A'!$C$15</f>
        <v>6.1</v>
      </c>
      <c r="F58" s="189" t="str">
        <f>+'FA 6.1.A'!$C$16</f>
        <v>Repérer et rompre les situations d’isolement</v>
      </c>
      <c r="G58" s="189" t="str">
        <f>+'FA 6.1.A'!$C$19</f>
        <v>6.1.A</v>
      </c>
      <c r="H58" s="190" t="str">
        <f>+'FA 6.1.A'!$C$20</f>
        <v>Sensibiliser les responsables de secteur / encadrants au repérage et à la gestion des situations d’isolement</v>
      </c>
      <c r="I58" s="226">
        <f>+'FA 6.1.A'!$P$51</f>
        <v>0</v>
      </c>
      <c r="J58" s="227">
        <f>+'FA 6.1.A'!$S$51</f>
        <v>0</v>
      </c>
      <c r="K58" s="228">
        <f t="shared" si="1"/>
        <v>0</v>
      </c>
      <c r="L58" s="229">
        <f t="shared" si="2"/>
        <v>0</v>
      </c>
      <c r="M58" s="231">
        <f>+'FA 6.1.A'!$X$51</f>
        <v>0</v>
      </c>
      <c r="N58" s="231">
        <f>+'FA 6.1.A'!$AF$51</f>
        <v>0</v>
      </c>
      <c r="O58" s="231">
        <f>+'FA 6.1.A'!$AN$51</f>
        <v>0</v>
      </c>
    </row>
    <row r="59" spans="2:15" ht="57.6" x14ac:dyDescent="0.3">
      <c r="B59" s="412">
        <f>+'4. Choix des F.A'!F58</f>
        <v>0</v>
      </c>
      <c r="C59" s="225">
        <f>+'FA 6.1.B'!$C$12</f>
        <v>6</v>
      </c>
      <c r="D59" s="189" t="str">
        <f>+'FA 6.1.B'!$C$13</f>
        <v>Lutter contre l’isolement des personnes accompagnées</v>
      </c>
      <c r="E59" s="189" t="str">
        <f>+'FA 6.1.B'!$C$15</f>
        <v>6.1</v>
      </c>
      <c r="F59" s="189" t="str">
        <f>+'FA 6.1.B'!$C$16</f>
        <v>Repérer et rompre les situations d’isolement</v>
      </c>
      <c r="G59" s="189" t="str">
        <f>+'FA 6.1.B'!$C$19</f>
        <v>6.1.B</v>
      </c>
      <c r="H59" s="190" t="str">
        <f>+'FA 6.1.B'!$C$20</f>
        <v>Désigner un « référent lutte contre l’isolement » au sein du service, chargé d’orienter les usagers vers les solutions adaptées et d’identifier les besoins de formation des équipes</v>
      </c>
      <c r="I59" s="226">
        <f>+'FA 6.1.B'!$P$51</f>
        <v>0</v>
      </c>
      <c r="J59" s="227">
        <f>+'FA 6.1.B'!$S$51</f>
        <v>0</v>
      </c>
      <c r="K59" s="228">
        <f t="shared" si="1"/>
        <v>0</v>
      </c>
      <c r="L59" s="229">
        <f t="shared" si="2"/>
        <v>0</v>
      </c>
      <c r="M59" s="231">
        <f>+'FA 6.1.B'!$X$51</f>
        <v>0</v>
      </c>
      <c r="N59" s="231">
        <f>+'FA 6.1.B'!$AF$51</f>
        <v>0</v>
      </c>
      <c r="O59" s="231">
        <f>+'FA 6.1.B'!$AN$51</f>
        <v>0</v>
      </c>
    </row>
    <row r="60" spans="2:15" ht="57.6" x14ac:dyDescent="0.3">
      <c r="B60" s="412">
        <f>+'4. Choix des F.A'!F59</f>
        <v>0</v>
      </c>
      <c r="C60" s="225">
        <f>+'FA 6.1.C'!$C$12</f>
        <v>6</v>
      </c>
      <c r="D60" s="189" t="str">
        <f>+'FA 6.1.C'!$C$13</f>
        <v>Lutter contre l’isolement des personnes accompagnées</v>
      </c>
      <c r="E60" s="189" t="str">
        <f>+'FA 6.1.C'!$C$15</f>
        <v>6.1</v>
      </c>
      <c r="F60" s="189" t="str">
        <f>+'FA 6.1.C'!$C$16</f>
        <v>Repérer et rompre les situations d’isolement</v>
      </c>
      <c r="G60" s="189" t="str">
        <f>+'FA 6.1.C'!$C$19</f>
        <v>6.1.C</v>
      </c>
      <c r="H60" s="190" t="str">
        <f>+'FA 6.1.C'!$C$20</f>
        <v>Former les intervenants au repérage et à la gestion des situations d’isolement, en s’appuyant notamment sur les outils développés par le Département et l’offre de formation proposée par l’Agence AutonomY</v>
      </c>
      <c r="I60" s="226">
        <f>+'FA 6.1.C'!$P$51</f>
        <v>0</v>
      </c>
      <c r="J60" s="227">
        <f>+'FA 6.1.C'!$S$51</f>
        <v>0</v>
      </c>
      <c r="K60" s="228">
        <f t="shared" si="1"/>
        <v>0</v>
      </c>
      <c r="L60" s="229">
        <f t="shared" si="2"/>
        <v>0</v>
      </c>
      <c r="M60" s="231">
        <f>+'FA 6.1.C'!$X$51</f>
        <v>0</v>
      </c>
      <c r="N60" s="231">
        <f>+'FA 6.1.C'!$AF$51</f>
        <v>0</v>
      </c>
      <c r="O60" s="231">
        <f>+'FA 6.1.C'!$AN$51</f>
        <v>0</v>
      </c>
    </row>
    <row r="61" spans="2:15" ht="39.6" x14ac:dyDescent="0.3">
      <c r="B61" s="412"/>
      <c r="C61" s="225">
        <f>+'FA 6.2.A'!$C$12</f>
        <v>6</v>
      </c>
      <c r="D61" s="189" t="str">
        <f>+'FA 6.2.A'!$C$13</f>
        <v>Lutter contre l’isolement des personnes accompagnées</v>
      </c>
      <c r="E61" s="189" t="str">
        <f>+'FA 6.2.A'!$C$15</f>
        <v>6.2</v>
      </c>
      <c r="F61" s="189" t="str">
        <f>+'FA 6.2.A'!$C$16</f>
        <v>Repérer et rompre les situations d’isolement</v>
      </c>
      <c r="G61" s="189" t="str">
        <f>+'FA 6.2.A'!$C$19</f>
        <v>6.2.A</v>
      </c>
      <c r="H61" s="190" t="str">
        <f>+'FA 6.2.A'!$C$20</f>
        <v xml:space="preserve">Participer aux actions “lien social” développées par les acteurs de proximité </v>
      </c>
      <c r="I61" s="226">
        <f>+'FA 6.2.A'!$P$51</f>
        <v>0</v>
      </c>
      <c r="J61" s="227">
        <f>+'FA 6.2.A'!$S$51</f>
        <v>0</v>
      </c>
      <c r="K61" s="228">
        <f t="shared" si="1"/>
        <v>0</v>
      </c>
      <c r="L61" s="229">
        <f t="shared" si="2"/>
        <v>0</v>
      </c>
      <c r="M61" s="231">
        <f>+'FA 6.2.A'!$X$51</f>
        <v>0</v>
      </c>
      <c r="N61" s="231">
        <f>+'FA 6.2.A'!$AF$51</f>
        <v>0</v>
      </c>
      <c r="O61" s="231">
        <f>+'FA 6.2.A'!$AN$51</f>
        <v>0</v>
      </c>
    </row>
    <row r="62" spans="2:15" ht="72" x14ac:dyDescent="0.3">
      <c r="B62" s="412">
        <f>+'4. Choix des F.A'!F61</f>
        <v>0</v>
      </c>
      <c r="C62" s="225">
        <f>+'FA 6.2.B'!$C$12</f>
        <v>6</v>
      </c>
      <c r="D62" s="189" t="str">
        <f>+'FA 6.2.B'!$C$13</f>
        <v>Lutter contre l’isolement des personnes accompagnées</v>
      </c>
      <c r="E62" s="189" t="str">
        <f>+'FA 6.2.B'!$C$15</f>
        <v>6.2</v>
      </c>
      <c r="F62" s="189" t="str">
        <f>+'FA 6.2.B'!$C$16</f>
        <v>Repérer et rompre les situations d’isolement</v>
      </c>
      <c r="G62" s="189" t="str">
        <f>+'FA 6.2.B'!$C$19</f>
        <v>6.2.B</v>
      </c>
      <c r="H62" s="190" t="str">
        <f>+'FA 6.2.B'!$C$20</f>
        <v xml:space="preserve">Proposer un service d’accompagnement véhiculé (véhicule du service, en remplacement du taxi par exemple), afin de faciliter les déplacements des usagers dans le cadre d’animations visant à développer les liens sociaux </v>
      </c>
      <c r="I62" s="226">
        <f>+'FA 6.2.B'!$P$51</f>
        <v>0</v>
      </c>
      <c r="J62" s="227">
        <f>+'FA 6.2.B'!$S$51</f>
        <v>0</v>
      </c>
      <c r="K62" s="228">
        <f t="shared" si="1"/>
        <v>0</v>
      </c>
      <c r="L62" s="229">
        <f t="shared" si="2"/>
        <v>0</v>
      </c>
      <c r="M62" s="231">
        <f>+'FA 6.2.B'!$X$51</f>
        <v>0</v>
      </c>
      <c r="N62" s="231">
        <f>+'FA 6.2.B'!$AF$51</f>
        <v>0</v>
      </c>
      <c r="O62" s="231">
        <f>+'FA 6.2.B'!$AN$51</f>
        <v>0</v>
      </c>
    </row>
    <row r="63" spans="2:15" ht="39.6" x14ac:dyDescent="0.3">
      <c r="B63" s="412">
        <f>+'4. Choix des F.A'!F62</f>
        <v>0</v>
      </c>
      <c r="C63" s="225">
        <f>+'FA 6.2.C'!$C$12</f>
        <v>6</v>
      </c>
      <c r="D63" s="189" t="str">
        <f>+'FA 6.2.C'!$C$13</f>
        <v>Lutter contre l’isolement des personnes accompagnées</v>
      </c>
      <c r="E63" s="189" t="str">
        <f>+'FA 6.2.C'!$C$15</f>
        <v>6.2</v>
      </c>
      <c r="F63" s="189" t="str">
        <f>+'FA 6.2.C'!$C$16</f>
        <v>Repérer et rompre les situations d’isolement</v>
      </c>
      <c r="G63" s="189" t="str">
        <f>+'FA 6.2.C'!$C$19</f>
        <v>6.2.C</v>
      </c>
      <c r="H63" s="190" t="str">
        <f>+'FA 6.2.C'!$C$20</f>
        <v xml:space="preserve">Initier les personnes accompagnées à l’usage du numérique pour rester connectées avec leurs proches </v>
      </c>
      <c r="I63" s="226">
        <f>+'FA 6.2.C'!$P$51</f>
        <v>0</v>
      </c>
      <c r="J63" s="227">
        <f>+'FA 6.2.C'!$S$51</f>
        <v>0</v>
      </c>
      <c r="K63" s="228">
        <f t="shared" si="1"/>
        <v>0</v>
      </c>
      <c r="L63" s="229">
        <f t="shared" si="2"/>
        <v>0</v>
      </c>
      <c r="M63" s="231">
        <f>+'FA 6.2.C'!$X$51</f>
        <v>0</v>
      </c>
      <c r="N63" s="231">
        <f>+'FA 6.2.C'!$AF$51</f>
        <v>0</v>
      </c>
      <c r="O63" s="231">
        <f>+'FA 6.2.C'!$AN$51</f>
        <v>0</v>
      </c>
    </row>
    <row r="64" spans="2:15" x14ac:dyDescent="0.3">
      <c r="B64" s="412">
        <f>+'4. Choix des F.A'!F63</f>
        <v>0</v>
      </c>
      <c r="C64" s="225">
        <f>+'FA supp 1'!$C$12</f>
        <v>0</v>
      </c>
      <c r="D64" s="189">
        <f>+'FA supp 1'!$C$13</f>
        <v>0</v>
      </c>
      <c r="E64" s="189">
        <f>+'FA supp 1'!$C$15</f>
        <v>0</v>
      </c>
      <c r="F64" s="189">
        <f>+'FA supp 1'!$C$16</f>
        <v>0</v>
      </c>
      <c r="G64" s="189">
        <f>+'FA supp 1'!$C$19</f>
        <v>0</v>
      </c>
      <c r="H64" s="190">
        <f>+'FA supp 1'!$C$20</f>
        <v>0</v>
      </c>
      <c r="I64" s="226">
        <f>+'FA supp 1'!$P$51</f>
        <v>0</v>
      </c>
      <c r="J64" s="227">
        <f>+'FA supp 1'!$S$51</f>
        <v>0</v>
      </c>
      <c r="K64" s="228">
        <f t="shared" si="1"/>
        <v>0</v>
      </c>
      <c r="L64" s="229">
        <f t="shared" si="2"/>
        <v>0</v>
      </c>
      <c r="M64" s="231">
        <f>+'FA supp 1'!$X$51</f>
        <v>0</v>
      </c>
      <c r="N64" s="231">
        <f>+'FA supp 1'!$AF$51</f>
        <v>0</v>
      </c>
      <c r="O64" s="231">
        <f>+'FA supp 1'!$AN$51</f>
        <v>0</v>
      </c>
    </row>
    <row r="65" spans="2:15" x14ac:dyDescent="0.3">
      <c r="B65" s="412">
        <f>+'4. Choix des F.A'!F64</f>
        <v>0</v>
      </c>
      <c r="C65" s="225">
        <f>+'FA supp 2'!$C$12</f>
        <v>0</v>
      </c>
      <c r="D65" s="189">
        <f>+'FA supp 2'!$C$13</f>
        <v>0</v>
      </c>
      <c r="E65" s="189">
        <f>+'FA supp 2'!$C$15</f>
        <v>0</v>
      </c>
      <c r="F65" s="189">
        <f>+'FA supp 2'!$C$16</f>
        <v>0</v>
      </c>
      <c r="G65" s="189">
        <f>+'FA supp 2'!$C$19</f>
        <v>0</v>
      </c>
      <c r="H65" s="190">
        <f>+'FA supp 2'!$C$20</f>
        <v>0</v>
      </c>
      <c r="I65" s="226">
        <f>+'FA supp 2'!$P$51</f>
        <v>0</v>
      </c>
      <c r="J65" s="227">
        <f>+'FA supp 2'!$S$51</f>
        <v>0</v>
      </c>
      <c r="K65" s="228">
        <f t="shared" si="1"/>
        <v>0</v>
      </c>
      <c r="L65" s="229">
        <f t="shared" si="2"/>
        <v>0</v>
      </c>
      <c r="M65" s="231">
        <f>+'FA supp 2'!$X$51</f>
        <v>0</v>
      </c>
      <c r="N65" s="231">
        <f>+'FA supp 2'!$AF$51</f>
        <v>0</v>
      </c>
      <c r="O65" s="231">
        <f>+'FA supp 2'!$AN$51</f>
        <v>0</v>
      </c>
    </row>
    <row r="66" spans="2:15" x14ac:dyDescent="0.3">
      <c r="B66" s="412">
        <f>+'4. Choix des F.A'!F65</f>
        <v>0</v>
      </c>
      <c r="C66" s="225">
        <f>+'FA supp 3'!$C$12</f>
        <v>0</v>
      </c>
      <c r="D66" s="189">
        <f>+'FA supp 3'!$C$13</f>
        <v>0</v>
      </c>
      <c r="E66" s="189">
        <f>+'FA supp 3'!$C$15</f>
        <v>0</v>
      </c>
      <c r="F66" s="189">
        <f>+'FA supp 3'!$C$16</f>
        <v>0</v>
      </c>
      <c r="G66" s="189">
        <f>+'FA supp 3'!$C$19</f>
        <v>0</v>
      </c>
      <c r="H66" s="190">
        <f>+'FA supp 3'!$C$20</f>
        <v>0</v>
      </c>
      <c r="I66" s="226">
        <f>+'FA supp 3'!$P$51</f>
        <v>0</v>
      </c>
      <c r="J66" s="227">
        <f>+'FA supp 3'!$S$51</f>
        <v>0</v>
      </c>
      <c r="K66" s="228">
        <f t="shared" si="1"/>
        <v>0</v>
      </c>
      <c r="L66" s="229">
        <f t="shared" si="2"/>
        <v>0</v>
      </c>
      <c r="M66" s="231">
        <f>+'FA supp 3'!$X$51</f>
        <v>0</v>
      </c>
      <c r="N66" s="231">
        <f>+'FA supp 3'!$AF$51</f>
        <v>0</v>
      </c>
      <c r="O66" s="231">
        <f>+'FA supp 3'!$AN$51</f>
        <v>0</v>
      </c>
    </row>
    <row r="67" spans="2:15" x14ac:dyDescent="0.3">
      <c r="B67" s="412">
        <f>+'4. Choix des F.A'!F66</f>
        <v>0</v>
      </c>
    </row>
  </sheetData>
  <mergeCells count="9">
    <mergeCell ref="I16:L16"/>
    <mergeCell ref="I18:L18"/>
    <mergeCell ref="M16:O17"/>
    <mergeCell ref="A1:V1"/>
    <mergeCell ref="Q9:R9"/>
    <mergeCell ref="K10:L10"/>
    <mergeCell ref="Q10:R10"/>
    <mergeCell ref="K11:L11"/>
    <mergeCell ref="Q11:R1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1A09D-6DA9-4DD7-8050-5751A4C9914F}">
  <sheetPr>
    <tabColor rgb="FFFFFF00"/>
  </sheetPr>
  <dimension ref="A1:V67"/>
  <sheetViews>
    <sheetView topLeftCell="F3" zoomScale="110" zoomScaleNormal="110" workbookViewId="0">
      <selection activeCell="B13" sqref="B13:B67"/>
    </sheetView>
  </sheetViews>
  <sheetFormatPr baseColWidth="10" defaultRowHeight="14.4" x14ac:dyDescent="0.3"/>
  <cols>
    <col min="1" max="1" width="6.33203125" customWidth="1"/>
    <col min="3" max="3" width="6" bestFit="1" customWidth="1"/>
    <col min="4" max="4" width="24.33203125" customWidth="1"/>
    <col min="5" max="5" width="6.33203125" bestFit="1" customWidth="1"/>
    <col min="6" max="6" width="20.5546875" bestFit="1" customWidth="1"/>
    <col min="7" max="7" width="6.33203125" bestFit="1" customWidth="1"/>
    <col min="8" max="8" width="48.5546875" customWidth="1"/>
    <col min="13" max="13" width="13.33203125" customWidth="1"/>
  </cols>
  <sheetData>
    <row r="1" spans="1:22" ht="18" x14ac:dyDescent="0.3">
      <c r="A1" s="561" t="s">
        <v>213</v>
      </c>
      <c r="B1" s="562"/>
      <c r="C1" s="562"/>
      <c r="D1" s="562"/>
      <c r="E1" s="562"/>
      <c r="F1" s="562"/>
      <c r="G1" s="562"/>
      <c r="H1" s="562"/>
      <c r="I1" s="562"/>
      <c r="J1" s="562"/>
      <c r="K1" s="562"/>
      <c r="L1" s="562"/>
      <c r="M1" s="562"/>
      <c r="N1" s="562"/>
      <c r="O1" s="562"/>
      <c r="P1" s="562"/>
      <c r="Q1" s="562"/>
      <c r="R1" s="562"/>
      <c r="S1" s="562"/>
      <c r="T1" s="562"/>
      <c r="U1" s="562"/>
      <c r="V1" s="562"/>
    </row>
    <row r="2" spans="1:22" ht="21" x14ac:dyDescent="0.4">
      <c r="C2" s="191"/>
      <c r="D2" s="192"/>
      <c r="E2" s="193"/>
      <c r="F2" s="194"/>
    </row>
    <row r="3" spans="1:22" x14ac:dyDescent="0.3">
      <c r="C3" s="191"/>
      <c r="E3" s="193"/>
    </row>
    <row r="4" spans="1:22" ht="26.4" x14ac:dyDescent="0.85">
      <c r="C4" s="191"/>
      <c r="D4" s="192"/>
      <c r="I4" s="195"/>
      <c r="J4" s="195"/>
      <c r="K4" s="195"/>
      <c r="L4" s="195"/>
      <c r="M4" s="193"/>
      <c r="N4" s="196"/>
      <c r="O4" s="196" t="s">
        <v>214</v>
      </c>
      <c r="P4" s="194"/>
      <c r="Q4" s="194"/>
    </row>
    <row r="5" spans="1:22" x14ac:dyDescent="0.3">
      <c r="C5" s="191"/>
      <c r="I5" s="195"/>
      <c r="J5" s="195"/>
      <c r="K5" s="195"/>
      <c r="L5" s="195"/>
      <c r="M5" s="193"/>
      <c r="N5" s="193"/>
      <c r="O5" s="193"/>
    </row>
    <row r="6" spans="1:22" ht="21" x14ac:dyDescent="0.4">
      <c r="C6" s="191"/>
      <c r="D6" s="192"/>
      <c r="I6" s="195"/>
      <c r="J6" s="195"/>
      <c r="K6" s="195"/>
      <c r="L6" s="195"/>
      <c r="M6" s="193"/>
      <c r="N6" s="193"/>
      <c r="O6" s="193"/>
    </row>
    <row r="7" spans="1:22" ht="15" thickBot="1" x14ac:dyDescent="0.35">
      <c r="C7" s="191"/>
      <c r="I7" s="195"/>
      <c r="J7" s="195"/>
      <c r="K7" s="195"/>
      <c r="L7" s="195"/>
      <c r="M7" s="195"/>
      <c r="N7" s="195"/>
      <c r="O7" s="195"/>
    </row>
    <row r="8" spans="1:22" ht="21" x14ac:dyDescent="0.4">
      <c r="C8" s="191"/>
      <c r="D8" s="192"/>
      <c r="I8" s="197" t="s">
        <v>215</v>
      </c>
      <c r="J8" s="198"/>
      <c r="K8" s="198"/>
      <c r="L8" s="198"/>
      <c r="M8" s="199"/>
      <c r="N8" s="195"/>
      <c r="O8" s="200" t="s">
        <v>216</v>
      </c>
      <c r="P8" s="201"/>
      <c r="Q8" s="201"/>
      <c r="R8" s="201"/>
      <c r="S8" s="202"/>
    </row>
    <row r="9" spans="1:22" ht="28.8" x14ac:dyDescent="0.3">
      <c r="C9" s="191"/>
      <c r="I9" s="203"/>
      <c r="J9" s="195"/>
      <c r="K9" s="236" t="s">
        <v>217</v>
      </c>
      <c r="L9" s="237"/>
      <c r="M9" s="204" t="s">
        <v>218</v>
      </c>
      <c r="N9" s="195"/>
      <c r="O9" s="203"/>
      <c r="P9" s="195"/>
      <c r="Q9" s="559" t="s">
        <v>217</v>
      </c>
      <c r="R9" s="560"/>
      <c r="S9" s="204" t="s">
        <v>232</v>
      </c>
    </row>
    <row r="10" spans="1:22" ht="21" x14ac:dyDescent="0.4">
      <c r="C10" s="191"/>
      <c r="D10" s="192"/>
      <c r="I10" s="205" t="s">
        <v>219</v>
      </c>
      <c r="J10" s="193"/>
      <c r="K10" s="572">
        <f>+I17</f>
        <v>0</v>
      </c>
      <c r="L10" s="573"/>
      <c r="M10" s="206"/>
      <c r="N10" s="193"/>
      <c r="O10" s="205" t="s">
        <v>220</v>
      </c>
      <c r="P10" s="193"/>
      <c r="Q10" s="574">
        <f>+'3. Assiette des heures CPOM'!I10</f>
        <v>0</v>
      </c>
      <c r="R10" s="575"/>
      <c r="S10" s="242">
        <f>+IFERROR(K11/Q10,0)</f>
        <v>0</v>
      </c>
    </row>
    <row r="11" spans="1:22" x14ac:dyDescent="0.3">
      <c r="C11" s="191"/>
      <c r="I11" s="207" t="s">
        <v>221</v>
      </c>
      <c r="J11" s="193"/>
      <c r="K11" s="572">
        <f>+J17</f>
        <v>0</v>
      </c>
      <c r="L11" s="573"/>
      <c r="M11" s="208">
        <f>+IFERROR(K11/K10,0)</f>
        <v>0</v>
      </c>
      <c r="N11" s="193"/>
      <c r="O11" s="205" t="s">
        <v>230</v>
      </c>
      <c r="P11" s="193"/>
      <c r="Q11" s="572">
        <f>+K10-Q10</f>
        <v>0</v>
      </c>
      <c r="R11" s="573"/>
      <c r="S11" s="206"/>
    </row>
    <row r="12" spans="1:22" ht="21.6" thickBot="1" x14ac:dyDescent="0.45">
      <c r="C12" s="191"/>
      <c r="D12" s="192"/>
      <c r="I12" s="207"/>
      <c r="J12" s="193"/>
      <c r="K12" s="232"/>
      <c r="L12" s="233"/>
      <c r="M12" s="206"/>
      <c r="N12" s="193"/>
      <c r="O12" s="209"/>
      <c r="P12" s="193"/>
      <c r="Q12" s="210"/>
      <c r="R12" s="211"/>
      <c r="S12" s="206"/>
    </row>
    <row r="13" spans="1:22" ht="15.6" thickTop="1" thickBot="1" x14ac:dyDescent="0.35">
      <c r="B13" s="272" t="s">
        <v>236</v>
      </c>
      <c r="C13" s="191"/>
      <c r="I13" s="212" t="s">
        <v>222</v>
      </c>
      <c r="J13" s="213"/>
      <c r="K13" s="234">
        <f>+IF(K10-K11&lt;0,0,K10-K11)</f>
        <v>0</v>
      </c>
      <c r="L13" s="235"/>
      <c r="M13" s="214"/>
      <c r="O13" s="212" t="s">
        <v>223</v>
      </c>
      <c r="P13" s="213"/>
      <c r="Q13" s="215">
        <f>+Q11+Q12+Q10</f>
        <v>0</v>
      </c>
      <c r="R13" s="216"/>
      <c r="S13" s="214"/>
    </row>
    <row r="14" spans="1:22" ht="21" x14ac:dyDescent="0.4">
      <c r="C14" s="191"/>
      <c r="D14" s="192"/>
      <c r="E14" s="193"/>
      <c r="O14" t="s">
        <v>231</v>
      </c>
    </row>
    <row r="15" spans="1:22" x14ac:dyDescent="0.3">
      <c r="C15" s="191"/>
      <c r="E15" s="193"/>
    </row>
    <row r="16" spans="1:22" ht="18" x14ac:dyDescent="0.3">
      <c r="B16" s="248"/>
      <c r="C16" s="217"/>
      <c r="D16" s="218"/>
      <c r="E16" s="218"/>
      <c r="F16" s="218"/>
      <c r="G16" s="218"/>
      <c r="H16" s="218"/>
      <c r="I16" s="563" t="s">
        <v>34</v>
      </c>
      <c r="J16" s="564"/>
      <c r="K16" s="564"/>
      <c r="L16" s="564"/>
      <c r="M16" s="244" t="s">
        <v>233</v>
      </c>
      <c r="N16" s="245"/>
    </row>
    <row r="17" spans="2:14" ht="18" x14ac:dyDescent="0.3">
      <c r="B17" s="250"/>
      <c r="C17" s="217"/>
      <c r="D17" s="218"/>
      <c r="E17" s="218"/>
      <c r="F17" s="218"/>
      <c r="G17" s="218"/>
      <c r="H17" s="218"/>
      <c r="I17" s="238">
        <f>SUBTOTAL(9,I20:I143)</f>
        <v>0</v>
      </c>
      <c r="J17" s="239">
        <f>SUBTOTAL(9,J20:J143)</f>
        <v>0</v>
      </c>
      <c r="K17" s="219">
        <f>+IFERROR(J17/I17,0)</f>
        <v>0</v>
      </c>
      <c r="L17" s="220">
        <f>+I17-J17</f>
        <v>0</v>
      </c>
      <c r="M17" s="246"/>
      <c r="N17" s="247"/>
    </row>
    <row r="18" spans="2:14" ht="18" x14ac:dyDescent="0.3">
      <c r="B18" s="250"/>
      <c r="C18" s="217"/>
      <c r="D18" s="218"/>
      <c r="E18" s="218"/>
      <c r="F18" s="218"/>
      <c r="G18" s="218"/>
      <c r="H18" s="218"/>
      <c r="I18" s="570" t="s">
        <v>225</v>
      </c>
      <c r="J18" s="570"/>
      <c r="K18" s="570"/>
      <c r="L18" s="571"/>
      <c r="M18" s="243">
        <f>+SUBTOTAL(9,M20:M142)</f>
        <v>0</v>
      </c>
      <c r="N18" s="243">
        <f>+SUBTOTAL(9,N20:N142)</f>
        <v>0</v>
      </c>
    </row>
    <row r="19" spans="2:14" ht="41.4" x14ac:dyDescent="0.3">
      <c r="B19" s="252" t="s">
        <v>202</v>
      </c>
      <c r="C19" s="183" t="s">
        <v>203</v>
      </c>
      <c r="D19" s="184" t="s">
        <v>6</v>
      </c>
      <c r="E19" s="185" t="s">
        <v>204</v>
      </c>
      <c r="F19" s="184" t="s">
        <v>205</v>
      </c>
      <c r="G19" s="185" t="s">
        <v>206</v>
      </c>
      <c r="H19" s="184" t="s">
        <v>207</v>
      </c>
      <c r="I19" s="221" t="s">
        <v>38</v>
      </c>
      <c r="J19" s="222" t="s">
        <v>39</v>
      </c>
      <c r="K19" s="222" t="s">
        <v>226</v>
      </c>
      <c r="L19" s="223" t="s">
        <v>40</v>
      </c>
      <c r="M19" s="224" t="s">
        <v>229</v>
      </c>
      <c r="N19" s="224" t="s">
        <v>234</v>
      </c>
    </row>
    <row r="20" spans="2:14" ht="92.4" x14ac:dyDescent="0.3">
      <c r="B20" s="412">
        <f>+'4. Choix des F.A'!F19</f>
        <v>0</v>
      </c>
      <c r="C20" s="225">
        <f>+'FA 1.1.A'!$C$12</f>
        <v>1</v>
      </c>
      <c r="D20" s="189" t="str">
        <f>+'FA 1.1.A'!$C$13</f>
        <v>Accompagner des personnes dont le profil de prise en charge présente des spécificités</v>
      </c>
      <c r="E20" s="189" t="str">
        <f>+'FA 1.1.A'!$C$15</f>
        <v>1.1</v>
      </c>
      <c r="F20" s="189" t="str">
        <f>+'FA 1.1.A'!$C$16</f>
        <v xml:space="preserve">Réflexe prévention
Repérer les situations à risque puis orienter les personnes ainsi repérées comme fragiles vers les réponses adaptées  </v>
      </c>
      <c r="G20" s="189" t="str">
        <f>+'FA 1.1.A'!$C$19</f>
        <v>1.1.A</v>
      </c>
      <c r="H20" s="190" t="str">
        <f>+'FA 1.1.A'!$C$20</f>
        <v>Sensibiliser les responsables de secteur et encadrants au repérage des fragilités et à la prévention des risques au domicile (dénutrition, chutes, troubles sensoriels…), en s’appuyant notamment sur les actions de sensibilisation menées par l’Agence AutonomY</v>
      </c>
      <c r="I20" s="226">
        <f>+'FA 1.1.A'!$X$51</f>
        <v>0</v>
      </c>
      <c r="J20" s="227">
        <f>+'FA 1.1.A'!$AA$51</f>
        <v>0</v>
      </c>
      <c r="K20" s="228">
        <f t="shared" ref="K20:K66" si="0">+IFERROR(J20/I20,0)</f>
        <v>0</v>
      </c>
      <c r="L20" s="229">
        <f t="shared" ref="L20:L66" si="1">I20-J20</f>
        <v>0</v>
      </c>
      <c r="M20" s="231">
        <f>+'FA 1.1.A'!$AF$51</f>
        <v>0</v>
      </c>
      <c r="N20" s="231">
        <f>+'FA 1.1.A'!$AN$51</f>
        <v>0</v>
      </c>
    </row>
    <row r="21" spans="2:14" ht="92.4" x14ac:dyDescent="0.3">
      <c r="B21" s="412">
        <f>+'4. Choix des F.A'!F20</f>
        <v>0</v>
      </c>
      <c r="C21" s="225">
        <f>+'FA 1.1.B'!$C$12</f>
        <v>1</v>
      </c>
      <c r="D21" s="189" t="str">
        <f>+'FA 1.1.B'!$C$13</f>
        <v>Accompagner des personnes dont le profil de prise en charge présente des spécificités</v>
      </c>
      <c r="E21" s="189" t="str">
        <f>+'FA 1.1.B'!$C$15</f>
        <v>1.1</v>
      </c>
      <c r="F21" s="189" t="str">
        <f>+'FA 1.1.B'!$C$16</f>
        <v xml:space="preserve">Réflexe prévention
Repérer les situations à risque puis orienter les personnes ainsi repérées comme fragiles vers les réponses adaptées  </v>
      </c>
      <c r="G21" s="189" t="str">
        <f>+'FA 1.1.B'!$C$19</f>
        <v>1.1.B</v>
      </c>
      <c r="H21" s="190" t="str">
        <f>+'FA 1.1.B'!$C$20</f>
        <v>Sensibiliser les responsables de secteur et encadrants au repérage des fragilités et à la prévention des risques au domicile (dénutrition, chutes, troubles sensoriels…), en s’appuyant notamment sur les actions de sensibilisation menées par l’Agence AutonomY</v>
      </c>
      <c r="I21" s="226">
        <f>+'FA 1.1.B'!$X$51</f>
        <v>0</v>
      </c>
      <c r="J21" s="227">
        <f>+'FA 1.1.B'!$AA$51</f>
        <v>0</v>
      </c>
      <c r="K21" s="228">
        <f t="shared" si="0"/>
        <v>0</v>
      </c>
      <c r="L21" s="229">
        <f t="shared" si="1"/>
        <v>0</v>
      </c>
      <c r="M21" s="231">
        <f>+'FA 1.1.B'!$AF$51</f>
        <v>0</v>
      </c>
      <c r="N21" s="231">
        <f>+'FA 1.1.B'!$AN$51</f>
        <v>0</v>
      </c>
    </row>
    <row r="22" spans="2:14" ht="92.4" x14ac:dyDescent="0.3">
      <c r="B22" s="412">
        <f>+'4. Choix des F.A'!F21</f>
        <v>0</v>
      </c>
      <c r="C22" s="225">
        <f>+'FA 1.1.C'!$C$12</f>
        <v>1</v>
      </c>
      <c r="D22" s="189" t="str">
        <f>+'FA 1.1.C'!$C$13</f>
        <v>Accompagner des personnes dont le profil de prise en charge présente des spécificités</v>
      </c>
      <c r="E22" s="189" t="str">
        <f>+'FA 1.1.C'!$C$15</f>
        <v>1.1</v>
      </c>
      <c r="F22" s="189" t="str">
        <f>+'FA 1.1.C'!$C$16</f>
        <v xml:space="preserve">Réflexe prévention
Repérer les situations à risque puis orienter les personnes ainsi repérées comme fragiles vers les réponses adaptées  </v>
      </c>
      <c r="G22" s="189" t="str">
        <f>+'FA 1.1.C'!$C$19</f>
        <v>1.1.C</v>
      </c>
      <c r="H22" s="190" t="str">
        <f>+'FA 1.1.C'!$C$20</f>
        <v>Former les intervenants au repérage des fragilités et à la prévention des risques au domicile (dénutrition, chutes, troubles sensoriels…), en s’appuyant notamment sur les outils déployés et l’offre de formation proposée par l’Agence AutonomY</v>
      </c>
      <c r="I22" s="226">
        <f>+'FA 1.1.C'!$X$51</f>
        <v>0</v>
      </c>
      <c r="J22" s="227">
        <f>+'FA 1.1.C'!$AA$51</f>
        <v>0</v>
      </c>
      <c r="K22" s="228">
        <f t="shared" si="0"/>
        <v>0</v>
      </c>
      <c r="L22" s="229">
        <f t="shared" si="1"/>
        <v>0</v>
      </c>
      <c r="M22" s="231">
        <f>+'FA 1.1.C'!$AF$51</f>
        <v>0</v>
      </c>
      <c r="N22" s="231">
        <f>+'FA 1.1.C'!$AN$51</f>
        <v>0</v>
      </c>
    </row>
    <row r="23" spans="2:14" ht="52.8" x14ac:dyDescent="0.3">
      <c r="B23" s="412">
        <f>+'4. Choix des F.A'!F22</f>
        <v>0</v>
      </c>
      <c r="C23" s="225">
        <f>+'FA 1.2.A'!$C$12</f>
        <v>1</v>
      </c>
      <c r="D23" s="189" t="str">
        <f>+'FA 1.2.A'!$C$13</f>
        <v>Accompagner des personnes dont le profil de prise en charge présente des spécificités</v>
      </c>
      <c r="E23" s="189" t="str">
        <f>+'FA 1.2.A'!$C$15</f>
        <v>1.2</v>
      </c>
      <c r="F23" s="189" t="str">
        <f>+'FA 1.2.A'!$C$16</f>
        <v>Développer les interventions auprès de publics spécifiques</v>
      </c>
      <c r="G23" s="189" t="str">
        <f>+'FA 1.2.A'!$C$19</f>
        <v>1.2.A</v>
      </c>
      <c r="H23" s="190" t="str">
        <f>+'FA 1.2.A'!$C$20</f>
        <v xml:space="preserve">Former les intervenants sur les spécificités de certaines prises en charge </v>
      </c>
      <c r="I23" s="226">
        <f>+'FA 1.2.A'!$X$51</f>
        <v>0</v>
      </c>
      <c r="J23" s="227">
        <f>+'FA 1.2.A'!$AA$51</f>
        <v>0</v>
      </c>
      <c r="K23" s="228">
        <f t="shared" si="0"/>
        <v>0</v>
      </c>
      <c r="L23" s="229">
        <f t="shared" si="1"/>
        <v>0</v>
      </c>
      <c r="M23" s="231">
        <f>+'FA 1.2.A'!$AF$51</f>
        <v>0</v>
      </c>
      <c r="N23" s="231">
        <f>+'FA 1.2.A'!$AN$51</f>
        <v>0</v>
      </c>
    </row>
    <row r="24" spans="2:14" ht="57.6" x14ac:dyDescent="0.3">
      <c r="B24" s="412">
        <f>+'4. Choix des F.A'!F23</f>
        <v>0</v>
      </c>
      <c r="C24" s="225">
        <f>+'FA 1.2.B'!$C$12</f>
        <v>1</v>
      </c>
      <c r="D24" s="189" t="str">
        <f>+'FA 1.2.B'!$C$13</f>
        <v>Accompagner des personnes dont le profil de prise en charge présente des spécificités</v>
      </c>
      <c r="E24" s="189" t="str">
        <f>+'FA 1.2.B'!$C$15</f>
        <v>1.2</v>
      </c>
      <c r="F24" s="189" t="str">
        <f>+'FA 1.2.B'!$C$16</f>
        <v>Développer les interventions auprès de publics spécifiques</v>
      </c>
      <c r="G24" s="189" t="str">
        <f>+'FA 1.2.B'!$C$19</f>
        <v>1.2.B</v>
      </c>
      <c r="H24" s="190" t="str">
        <f>+'FA 1.2.B'!$C$20</f>
        <v xml:space="preserve">Attribuer une prime / indemnité spécifique en faveur des salariés intervenant lorsqu’ils montent en compétences ou acquièrent une expertise, et qu’ils interviennent auprès d’un public aux besoins d’accompagnement spécifique </v>
      </c>
      <c r="I24" s="226">
        <f>+'FA 1.2.B'!$X$51</f>
        <v>0</v>
      </c>
      <c r="J24" s="227">
        <f>+'FA 1.2.B'!$AA$51</f>
        <v>0</v>
      </c>
      <c r="K24" s="228">
        <f t="shared" si="0"/>
        <v>0</v>
      </c>
      <c r="L24" s="229">
        <f t="shared" si="1"/>
        <v>0</v>
      </c>
      <c r="M24" s="231">
        <f>+'FA 1.2.B'!$AF$51</f>
        <v>0</v>
      </c>
      <c r="N24" s="231">
        <f>+'FA 1.2.B'!$AN$51</f>
        <v>0</v>
      </c>
    </row>
    <row r="25" spans="2:14" ht="57.6" x14ac:dyDescent="0.3">
      <c r="B25" s="412">
        <f>+'4. Choix des F.A'!F24</f>
        <v>0</v>
      </c>
      <c r="C25" s="225">
        <f>+'FA 1.2.C'!$C$12</f>
        <v>1</v>
      </c>
      <c r="D25" s="189" t="str">
        <f>+'FA 1.2.C'!$C$13</f>
        <v>Accompagner des personnes dont le profil de prise en charge présente des spécificités</v>
      </c>
      <c r="E25" s="189" t="str">
        <f>+'FA 1.2.C'!$C$15</f>
        <v>1.2</v>
      </c>
      <c r="F25" s="189" t="str">
        <f>+'FA 1.2.C'!$C$16</f>
        <v>Développer les interventions auprès de publics spécifiques</v>
      </c>
      <c r="G25" s="189" t="str">
        <f>+'FA 1.2.C'!$C$19</f>
        <v>1.2.C</v>
      </c>
      <c r="H25" s="190" t="str">
        <f>+'FA 1.2.C'!$C$20</f>
        <v xml:space="preserve">Organiser des interventions fractionnées ou en binôme lorsqu’elles répondent à un besoin de la personne accompagnée en raison de ses spécificités de prise en charge </v>
      </c>
      <c r="I25" s="226">
        <f>+'FA 1.2.C'!$X$51</f>
        <v>0</v>
      </c>
      <c r="J25" s="227">
        <f>+'FA 1.2.C'!$AA$51</f>
        <v>0</v>
      </c>
      <c r="K25" s="228">
        <f t="shared" si="0"/>
        <v>0</v>
      </c>
      <c r="L25" s="229">
        <f t="shared" si="1"/>
        <v>0</v>
      </c>
      <c r="M25" s="231">
        <f>+'FA 1.2.C'!$AF$51</f>
        <v>0</v>
      </c>
      <c r="N25" s="231">
        <f>+'FA 1.2.C'!$AN$51</f>
        <v>0</v>
      </c>
    </row>
    <row r="26" spans="2:14" ht="52.8" x14ac:dyDescent="0.3">
      <c r="B26" s="412">
        <f>+'4. Choix des F.A'!F25</f>
        <v>0</v>
      </c>
      <c r="C26" s="225">
        <f>+'FA 1.2.D'!$C$12</f>
        <v>1</v>
      </c>
      <c r="D26" s="189" t="str">
        <f>+'FA 1.2.D'!$C$13</f>
        <v>Accompagner des personnes dont le profil de prise en charge présente des spécificités</v>
      </c>
      <c r="E26" s="189" t="str">
        <f>+'FA 1.2.D'!$C$15</f>
        <v>1.2</v>
      </c>
      <c r="F26" s="189" t="str">
        <f>+'FA 1.2.D'!$C$16</f>
        <v>Développer les interventions auprès de publics spécifiques</v>
      </c>
      <c r="G26" s="189" t="str">
        <f>+'FA 1.2.D'!$C$19</f>
        <v>1.2.D</v>
      </c>
      <c r="H26" s="190" t="str">
        <f>+'FA 1.2.D'!$C$20</f>
        <v>Mettre en place un tutorat pour les prises en charge complexes</v>
      </c>
      <c r="I26" s="226">
        <f>+'FA 1.2.D'!$X$51</f>
        <v>0</v>
      </c>
      <c r="J26" s="227">
        <f>+'FA 1.2.D'!$AA$51</f>
        <v>0</v>
      </c>
      <c r="K26" s="228">
        <f t="shared" si="0"/>
        <v>0</v>
      </c>
      <c r="L26" s="229">
        <f t="shared" si="1"/>
        <v>0</v>
      </c>
      <c r="M26" s="231">
        <f>+'FA 1.2.D'!$AF$51</f>
        <v>0</v>
      </c>
      <c r="N26" s="231">
        <f>+'FA 1.2.D'!$AN$51</f>
        <v>0</v>
      </c>
    </row>
    <row r="27" spans="2:14" ht="52.8" x14ac:dyDescent="0.3">
      <c r="B27" s="412">
        <f>+'4. Choix des F.A'!F26</f>
        <v>0</v>
      </c>
      <c r="C27" s="225">
        <f>+'FA 1.2.E'!$C$12</f>
        <v>1</v>
      </c>
      <c r="D27" s="189" t="str">
        <f>+'FA 1.2.E'!$C$13</f>
        <v>Accompagner des personnes dont le profil de prise en charge présente des spécificités</v>
      </c>
      <c r="E27" s="189" t="str">
        <f>+'FA 1.2.E'!$C$15</f>
        <v>1.2</v>
      </c>
      <c r="F27" s="189" t="str">
        <f>+'FA 1.2.E'!$C$16</f>
        <v>Développer les interventions auprès de publics spécifiques</v>
      </c>
      <c r="G27" s="189" t="str">
        <f>+'FA 1.2.E'!$C$19</f>
        <v>1.2.E</v>
      </c>
      <c r="H27" s="190" t="str">
        <f>+'FA 1.2.E'!$C$20</f>
        <v>Organiser des groupes d’analyse des pratiques autour des prises en charge complexes</v>
      </c>
      <c r="I27" s="226">
        <f>+'FA 1.2.E'!$X$51</f>
        <v>0</v>
      </c>
      <c r="J27" s="227">
        <f>+'FA 1.2.E'!$AA$51</f>
        <v>0</v>
      </c>
      <c r="K27" s="228">
        <f t="shared" si="0"/>
        <v>0</v>
      </c>
      <c r="L27" s="229">
        <f t="shared" si="1"/>
        <v>0</v>
      </c>
      <c r="M27" s="231">
        <f>+'FA 1.2.E'!$AF$51</f>
        <v>0</v>
      </c>
      <c r="N27" s="231">
        <f>+'FA 1.2.E'!$AN$51</f>
        <v>0</v>
      </c>
    </row>
    <row r="28" spans="2:14" ht="90" customHeight="1" x14ac:dyDescent="0.3">
      <c r="B28" s="412">
        <f>+'4. Choix des F.A'!F27</f>
        <v>0</v>
      </c>
      <c r="C28" s="225">
        <f>+'FA 1.3.A'!$C$12</f>
        <v>1</v>
      </c>
      <c r="D28" s="189" t="str">
        <f>+'FA 1.3.A'!$C$13</f>
        <v>Accompagner des personnes dont le profil de prise en charge présente des spécificités</v>
      </c>
      <c r="E28" s="189" t="str">
        <f>+'FA 1.3.A'!$C$15</f>
        <v>1.3</v>
      </c>
      <c r="F28" s="189" t="str">
        <f>+'FA 1.3.A'!$C$16</f>
        <v>Améliorer la coordination des interventions autour des personnes accompagnées</v>
      </c>
      <c r="G28" s="189" t="str">
        <f>+'FA 1.3.A'!$C$19</f>
        <v>1.3.A</v>
      </c>
      <c r="H28" s="190" t="str">
        <f>+'FA 1.3.A'!$C$20</f>
        <v>Formaliser un partenariat avec un opérateur du soin à domicile (SSIAD, IDEL, maison de santé…) afin d’anticiper la transformation des SAAD vers des services autonomie à domicile, communiquer la convention signée aux services du Département et de l’Agence AutonomY</v>
      </c>
      <c r="I28" s="226">
        <f>+'FA 1.3.A'!$X$51</f>
        <v>0</v>
      </c>
      <c r="J28" s="227">
        <f>+'FA 1.3.A'!$AA$51</f>
        <v>0</v>
      </c>
      <c r="K28" s="228">
        <f t="shared" si="0"/>
        <v>0</v>
      </c>
      <c r="L28" s="229">
        <f t="shared" si="1"/>
        <v>0</v>
      </c>
      <c r="M28" s="231">
        <f>+'FA 1.3.A'!$AF$51</f>
        <v>0</v>
      </c>
      <c r="N28" s="231">
        <f>+'FA 1.3.A'!$AN$51</f>
        <v>0</v>
      </c>
    </row>
    <row r="29" spans="2:14" ht="66" x14ac:dyDescent="0.3">
      <c r="B29" s="412">
        <f>+'4. Choix des F.A'!F28</f>
        <v>0</v>
      </c>
      <c r="C29" s="225">
        <f>+'FA 1.3.B'!$C$12</f>
        <v>1</v>
      </c>
      <c r="D29" s="189" t="str">
        <f>+'FA 1.3.B'!$C$13</f>
        <v>Accompagner des personnes dont le profil de prise en charge présente des spécificités</v>
      </c>
      <c r="E29" s="189" t="str">
        <f>+'FA 1.3.B'!$C$15</f>
        <v>1.3</v>
      </c>
      <c r="F29" s="189" t="str">
        <f>+'FA 1.3.B'!$C$16</f>
        <v>Améliorer la coordination des interventions autour des personnes accompagnées</v>
      </c>
      <c r="G29" s="189" t="str">
        <f>+'FA 1.3.B'!$C$19</f>
        <v>1.3.B</v>
      </c>
      <c r="H29" s="190" t="str">
        <f>+'FA 1.3.B'!$C$20</f>
        <v>S’engager dans un partenariat avec la CNAV : OSCAR et/ou ARDH et/ou aide à domicile mutualisée, communiquer les conventions signées aux services du Département et de l’Agence AutonomY</v>
      </c>
      <c r="I29" s="226">
        <f>+'FA 1.3.B'!$X$51</f>
        <v>0</v>
      </c>
      <c r="J29" s="227">
        <f>+'FA 1.3.B'!$AA$51</f>
        <v>0</v>
      </c>
      <c r="K29" s="228">
        <f t="shared" si="0"/>
        <v>0</v>
      </c>
      <c r="L29" s="229">
        <f t="shared" si="1"/>
        <v>0</v>
      </c>
      <c r="M29" s="231">
        <f>+'FA 1.3.B'!$AF$51</f>
        <v>0</v>
      </c>
      <c r="N29" s="231">
        <f>+'FA 1.3.B'!$AN$51</f>
        <v>0</v>
      </c>
    </row>
    <row r="30" spans="2:14" ht="66" x14ac:dyDescent="0.3">
      <c r="B30" s="412">
        <f>+'4. Choix des F.A'!F29</f>
        <v>0</v>
      </c>
      <c r="C30" s="225">
        <f>+'FA 1.3.C'!$C$12</f>
        <v>1</v>
      </c>
      <c r="D30" s="189" t="str">
        <f>+'FA 1.3.C'!$C$13</f>
        <v>Accompagner des personnes dont le profil de prise en charge présente des spécificités</v>
      </c>
      <c r="E30" s="189" t="str">
        <f>+'FA 1.3.C'!$C$15</f>
        <v>1.3</v>
      </c>
      <c r="F30" s="189" t="str">
        <f>+'FA 1.3.C'!$C$16</f>
        <v>Améliorer la coordination des interventions autour des personnes accompagnées</v>
      </c>
      <c r="G30" s="189" t="str">
        <f>+'FA 1.3.C'!$C$19</f>
        <v>1.3.C</v>
      </c>
      <c r="H30" s="190" t="str">
        <f>+'FA 1.3.C'!$C$20</f>
        <v>Etablir un partenariat avec un établissement médico-social « ressource » ou « territorial » implanté sur le territoire d’intervention (EHPAD, FAM, USLD…)</v>
      </c>
      <c r="I30" s="226">
        <f>+'FA 1.3.C'!$X$51</f>
        <v>0</v>
      </c>
      <c r="J30" s="227">
        <f>+'FA 1.3.C'!$AA$51</f>
        <v>0</v>
      </c>
      <c r="K30" s="228">
        <f t="shared" si="0"/>
        <v>0</v>
      </c>
      <c r="L30" s="229">
        <f t="shared" si="1"/>
        <v>0</v>
      </c>
      <c r="M30" s="231">
        <f>+'FA 1.3.C'!$AF$51</f>
        <v>0</v>
      </c>
      <c r="N30" s="231">
        <f>+'FA 1.3.C'!$AN$51</f>
        <v>0</v>
      </c>
    </row>
    <row r="31" spans="2:14" ht="66" x14ac:dyDescent="0.3">
      <c r="B31" s="412">
        <f>+'4. Choix des F.A'!F30</f>
        <v>0</v>
      </c>
      <c r="C31" s="225">
        <f>+'FA 1.3.D'!$C$12</f>
        <v>1</v>
      </c>
      <c r="D31" s="189" t="str">
        <f>+'FA 1.3.D'!$C$13</f>
        <v>Accompagner des personnes dont le profil de prise en charge présente des spécificités</v>
      </c>
      <c r="E31" s="189" t="str">
        <f>+'FA 1.3.D'!$C$15</f>
        <v>1.3</v>
      </c>
      <c r="F31" s="189" t="str">
        <f>+'FA 1.3.D'!$C$16</f>
        <v>Améliorer la coordination des interventions autour des personnes accompagnées</v>
      </c>
      <c r="G31" s="189" t="str">
        <f>+'FA 1.3.D'!$C$19</f>
        <v>1.3.D</v>
      </c>
      <c r="H31" s="190" t="str">
        <f>+'FA 1.3.D'!$C$20</f>
        <v>Etablir un partenariat avec un service hospitalier afin de sécuriser et faciliter les entrées et sorties d’hospitalisation</v>
      </c>
      <c r="I31" s="226">
        <f>+'FA 1.3.D'!$X$51</f>
        <v>0</v>
      </c>
      <c r="J31" s="227">
        <f>+'FA 1.3.D'!$AA$51</f>
        <v>0</v>
      </c>
      <c r="K31" s="228">
        <f t="shared" si="0"/>
        <v>0</v>
      </c>
      <c r="L31" s="229">
        <f t="shared" si="1"/>
        <v>0</v>
      </c>
      <c r="M31" s="231">
        <f>+'FA 1.3.D'!$AF$51</f>
        <v>0</v>
      </c>
      <c r="N31" s="231">
        <f>+'FA 1.3.D'!$AN$51</f>
        <v>0</v>
      </c>
    </row>
    <row r="32" spans="2:14" ht="66" x14ac:dyDescent="0.3">
      <c r="B32" s="412">
        <f>+'4. Choix des F.A'!F31</f>
        <v>0</v>
      </c>
      <c r="C32" s="225">
        <f>+'FA 2.1.A'!$C$12</f>
        <v>2</v>
      </c>
      <c r="D32" s="189" t="str">
        <f>+'FA 2.1.A'!$C$13</f>
        <v>Intervenir sur une amplitude horaire incluant les soirs, les week ends et les jours fériés</v>
      </c>
      <c r="E32" s="189" t="str">
        <f>+'FA 2.1.A'!$C$15</f>
        <v>2.1</v>
      </c>
      <c r="F32" s="189" t="str">
        <f>+'FA 2.1.A'!$C$16</f>
        <v xml:space="preserve">Mieux rémunérer les interventions ou astreintes réalisées aux horaires atypiques </v>
      </c>
      <c r="G32" s="189" t="str">
        <f>+'FA 2.1.A'!$C$19</f>
        <v>2.1.A</v>
      </c>
      <c r="H32" s="190" t="str">
        <f>+'FA 2.1.A'!$C$20</f>
        <v xml:space="preserve">Attribuer une prime / indemnité spécifique en faveur des salariés intervenant sur des tranches horaires atypiques </v>
      </c>
      <c r="I32" s="226">
        <f>+'FA 2.1.A'!$X$51</f>
        <v>0</v>
      </c>
      <c r="J32" s="227">
        <f>+'FA 2.1.A'!$AA$51</f>
        <v>0</v>
      </c>
      <c r="K32" s="228">
        <f t="shared" si="0"/>
        <v>0</v>
      </c>
      <c r="L32" s="229">
        <f t="shared" si="1"/>
        <v>0</v>
      </c>
      <c r="M32" s="231">
        <f>+'FA 2.1.A'!$AF$51</f>
        <v>0</v>
      </c>
      <c r="N32" s="231">
        <f>+'FA 2.1.A'!$AN$51</f>
        <v>0</v>
      </c>
    </row>
    <row r="33" spans="2:14" ht="66" x14ac:dyDescent="0.3">
      <c r="B33" s="412">
        <f>+'4. Choix des F.A'!F32</f>
        <v>0</v>
      </c>
      <c r="C33" s="225">
        <f>+'FA 2.1.B'!$C$12</f>
        <v>2</v>
      </c>
      <c r="D33" s="189" t="str">
        <f>+'FA 2.1.B'!$C$13</f>
        <v>Intervenir sur une amplitude horaire incluant les soirs, les week ends et les jours fériés</v>
      </c>
      <c r="E33" s="189" t="str">
        <f>+'FA 2.1.B'!$C$15</f>
        <v>2.1</v>
      </c>
      <c r="F33" s="189" t="str">
        <f>+'FA 2.1.B'!$C$16</f>
        <v xml:space="preserve">Mieux rémunérer les interventions ou astreintes réalisées aux horaires atypiques </v>
      </c>
      <c r="G33" s="189" t="str">
        <f>+'FA 2.1.B'!$C$19</f>
        <v>2.1.B</v>
      </c>
      <c r="H33" s="190" t="str">
        <f>+'FA 2.1.B'!$C$20</f>
        <v xml:space="preserve">Organiser des gardes / tournées / rondes de nuit </v>
      </c>
      <c r="I33" s="226">
        <f>+'FA 2.1.B'!$X$51</f>
        <v>0</v>
      </c>
      <c r="J33" s="227">
        <f>+'FA 2.1.B'!$AA$51</f>
        <v>0</v>
      </c>
      <c r="K33" s="228">
        <f t="shared" si="0"/>
        <v>0</v>
      </c>
      <c r="L33" s="229">
        <f t="shared" si="1"/>
        <v>0</v>
      </c>
      <c r="M33" s="231">
        <f>+'FA 2.1.B'!$AF$51</f>
        <v>0</v>
      </c>
      <c r="N33" s="231">
        <f>+'FA 2.1.B'!$AN$51</f>
        <v>0</v>
      </c>
    </row>
    <row r="34" spans="2:14" ht="97.95" customHeight="1" x14ac:dyDescent="0.3">
      <c r="B34" s="412">
        <f>+'4. Choix des F.A'!F33</f>
        <v>0</v>
      </c>
      <c r="C34" s="225">
        <f>+'FA 2.1.C'!$C$12</f>
        <v>2</v>
      </c>
      <c r="D34" s="189" t="str">
        <f>+'FA 2.1.C'!$C$13</f>
        <v>Intervenir sur une amplitude horaire incluant les soirs, les week ends et les jours fériés</v>
      </c>
      <c r="E34" s="189" t="str">
        <f>+'FA 2.1.C'!$C$15</f>
        <v>2.1</v>
      </c>
      <c r="F34" s="189" t="str">
        <f>+'FA 2.1.C'!$C$16</f>
        <v xml:space="preserve">Mieux rémunérer les interventions ou astreintes réalisées aux horaires atypiques </v>
      </c>
      <c r="G34" s="189" t="str">
        <f>+'FA 2.1.C'!$C$19</f>
        <v>2.1.C</v>
      </c>
      <c r="H34" s="190" t="str">
        <f>+'FA 2.1.C'!$C$20</f>
        <v xml:space="preserve">Organiser des astreintes de nuit, de week-end et les jours fériés pour le remplacement de salariés absents et pour répondre en urgence aux besoins des personnes accompagnées (par exemple, par la création d’une ligne d’appel centralisée de nuit commune à plusieurs SAAD locaux et la rémunération des personnels d’astreinte) </v>
      </c>
      <c r="I34" s="226">
        <f>+'FA 2.1.C'!$X$51</f>
        <v>0</v>
      </c>
      <c r="J34" s="227">
        <f>+'FA 2.1.C'!$AA$51</f>
        <v>0</v>
      </c>
      <c r="K34" s="228">
        <f t="shared" si="0"/>
        <v>0</v>
      </c>
      <c r="L34" s="229">
        <f t="shared" si="1"/>
        <v>0</v>
      </c>
      <c r="M34" s="231">
        <f>+'FA 2.1.C'!$AF$51</f>
        <v>0</v>
      </c>
      <c r="N34" s="231">
        <f>+'FA 2.1.C'!$AN$51</f>
        <v>0</v>
      </c>
    </row>
    <row r="35" spans="2:14" ht="72" x14ac:dyDescent="0.3">
      <c r="B35" s="412">
        <f>+'4. Choix des F.A'!F34</f>
        <v>0</v>
      </c>
      <c r="C35" s="225">
        <f>+'FA 2.2.A'!$C$12</f>
        <v>2</v>
      </c>
      <c r="D35" s="189" t="str">
        <f>+'FA 2.2.A'!$C$13</f>
        <v>Intervenir sur une amplitude horaire incluant les soirs, les week ends et les jours fériés</v>
      </c>
      <c r="E35" s="189" t="str">
        <f>+'FA 2.2.A'!$C$15</f>
        <v>2.2</v>
      </c>
      <c r="F35" s="189" t="str">
        <f>+'FA 2.2.A'!$C$16</f>
        <v>Faciliter la mobilité et renforcer la sécurité des intervenants sur les horaires atypiques</v>
      </c>
      <c r="G35" s="189" t="str">
        <f>+'FA 2.2.A'!$C$19</f>
        <v>2.2.A</v>
      </c>
      <c r="H35" s="190" t="str">
        <f>+'FA 2.2.A'!$C$20</f>
        <v xml:space="preserve">Faciliter la mobilité des salariés ne disposant pas du permis et/ou de véhicule, par une prise en charge des frais liés aux déplacements (taxi/VTC, location de véhicules sans permis ou classiques via LLD, transport en commun…) </v>
      </c>
      <c r="I35" s="226">
        <f>+'FA 2.2.A'!$X$51</f>
        <v>0</v>
      </c>
      <c r="J35" s="227">
        <f>+'FA 2.2.A'!$AA$51</f>
        <v>0</v>
      </c>
      <c r="K35" s="228">
        <f t="shared" si="0"/>
        <v>0</v>
      </c>
      <c r="L35" s="229">
        <f t="shared" si="1"/>
        <v>0</v>
      </c>
      <c r="M35" s="231">
        <f>+'FA 2.2.A'!$AF$51</f>
        <v>0</v>
      </c>
      <c r="N35" s="231">
        <f>+'FA 2.2.A'!$AN$51</f>
        <v>0</v>
      </c>
    </row>
    <row r="36" spans="2:14" ht="52.8" x14ac:dyDescent="0.3">
      <c r="B36" s="412">
        <f>+'4. Choix des F.A'!F35</f>
        <v>0</v>
      </c>
      <c r="C36" s="225">
        <f>+'FA 2.2.B'!$C$12</f>
        <v>2</v>
      </c>
      <c r="D36" s="189" t="str">
        <f>+'FA 2.2.B'!$C$13</f>
        <v>Intervenir sur une amplitude horaire incluant les soirs, les week ends et les jours fériés</v>
      </c>
      <c r="E36" s="189" t="str">
        <f>+'FA 2.2.B'!$C$15</f>
        <v>2.2</v>
      </c>
      <c r="F36" s="189" t="str">
        <f>+'FA 2.2.B'!$C$16</f>
        <v>Faciliter la mobilité et renforcer la sécurité des intervenants sur les horaires atypiques</v>
      </c>
      <c r="G36" s="189" t="str">
        <f>+'FA 2.2.B'!$C$19</f>
        <v>2.2.B</v>
      </c>
      <c r="H36" s="190" t="str">
        <f>+'FA 2.2.B'!$C$20</f>
        <v xml:space="preserve">Financer ou participer au financement du permis de conduire </v>
      </c>
      <c r="I36" s="226">
        <f>+'FA 2.2.B'!$X$51</f>
        <v>0</v>
      </c>
      <c r="J36" s="227">
        <f>+'FA 2.2.B'!$AA$51</f>
        <v>0</v>
      </c>
      <c r="K36" s="228">
        <f t="shared" si="0"/>
        <v>0</v>
      </c>
      <c r="L36" s="229">
        <f t="shared" si="1"/>
        <v>0</v>
      </c>
      <c r="M36" s="231">
        <f>+'FA 2.2.B'!$AF$51</f>
        <v>0</v>
      </c>
      <c r="N36" s="231">
        <f>+'FA 2.2.B'!$AN$51</f>
        <v>0</v>
      </c>
    </row>
    <row r="37" spans="2:14" ht="52.8" x14ac:dyDescent="0.3">
      <c r="B37" s="412">
        <f>+'4. Choix des F.A'!F36</f>
        <v>0</v>
      </c>
      <c r="C37" s="225">
        <f>+'FA 2.2.C'!$C$12</f>
        <v>2</v>
      </c>
      <c r="D37" s="189" t="str">
        <f>+'FA 2.2.C'!$C$13</f>
        <v>Intervenir sur une amplitude horaire incluant les soirs, les week ends et les jours fériés</v>
      </c>
      <c r="E37" s="189" t="str">
        <f>+'FA 2.2.C'!$C$15</f>
        <v>2.2</v>
      </c>
      <c r="F37" s="189" t="str">
        <f>+'FA 2.2.C'!$C$16</f>
        <v>Faciliter la mobilité et renforcer la sécurité des intervenants sur les horaires atypiques</v>
      </c>
      <c r="G37" s="189" t="str">
        <f>+'FA 2.2.C'!$C$19</f>
        <v>2.2.C</v>
      </c>
      <c r="H37" s="190" t="str">
        <f>+'FA 2.2.C'!$C$20</f>
        <v>Financer ou participer au financement de solutions pour la garde des enfants des salariés intervenant sur des horaires atypiques</v>
      </c>
      <c r="I37" s="226">
        <f>+'FA 2.2.C'!$X$51</f>
        <v>0</v>
      </c>
      <c r="J37" s="227">
        <f>+'FA 2.2.C'!$AA$51</f>
        <v>0</v>
      </c>
      <c r="K37" s="228">
        <f t="shared" si="0"/>
        <v>0</v>
      </c>
      <c r="L37" s="229">
        <f t="shared" si="1"/>
        <v>0</v>
      </c>
      <c r="M37" s="231">
        <f>+'FA 2.2.C'!$AF$51</f>
        <v>0</v>
      </c>
      <c r="N37" s="231">
        <f>+'FA 2.2.C'!$AN$51</f>
        <v>0</v>
      </c>
    </row>
    <row r="38" spans="2:14" ht="52.8" x14ac:dyDescent="0.3">
      <c r="B38" s="412">
        <f>+'4. Choix des F.A'!F37</f>
        <v>0</v>
      </c>
      <c r="C38" s="225">
        <f>+'FA 2.2.D'!$C$12</f>
        <v>2</v>
      </c>
      <c r="D38" s="189" t="str">
        <f>+'FA 2.2.D'!$C$13</f>
        <v>Intervenir sur une amplitude horaire incluant les soirs, les week ends et les jours fériés</v>
      </c>
      <c r="E38" s="189" t="str">
        <f>+'FA 2.2.D'!$C$15</f>
        <v>2.2</v>
      </c>
      <c r="F38" s="189" t="str">
        <f>+'FA 2.2.D'!$C$16</f>
        <v>Faciliter la mobilité et renforcer la sécurité des intervenants sur les horaires atypiques</v>
      </c>
      <c r="G38" s="189" t="str">
        <f>+'FA 2.2.D'!$C$19</f>
        <v>2.2.D</v>
      </c>
      <c r="H38" s="190" t="str">
        <f>+'FA 2.2.D'!$C$20</f>
        <v>Prévoir des dispositifs d’alerte en cas d’agression de l’intervenant lors de ses déplacements de nuit (type alarme personnelle anti-agression avec géolocalisation)</v>
      </c>
      <c r="I38" s="226">
        <f>+'FA 2.2.D'!$X$51</f>
        <v>0</v>
      </c>
      <c r="J38" s="227">
        <f>+'FA 2.2.D'!$AA$51</f>
        <v>0</v>
      </c>
      <c r="K38" s="228">
        <f t="shared" si="0"/>
        <v>0</v>
      </c>
      <c r="L38" s="229">
        <f t="shared" si="1"/>
        <v>0</v>
      </c>
      <c r="M38" s="231">
        <f>+'FA 2.2.D'!$AF$51</f>
        <v>0</v>
      </c>
      <c r="N38" s="231">
        <f>+'FA 2.2.D'!$AN$51</f>
        <v>0</v>
      </c>
    </row>
    <row r="39" spans="2:14" ht="66" x14ac:dyDescent="0.3">
      <c r="B39" s="412">
        <f>+'4. Choix des F.A'!F38</f>
        <v>0</v>
      </c>
      <c r="C39" s="225">
        <f>+'FA 3.1.A'!$C$12</f>
        <v>3</v>
      </c>
      <c r="D39" s="189" t="str">
        <f>+'FA 3.1.A'!$C$13</f>
        <v>Contribuer à la couverture des besoins de l’ensemble des territoires identifiés comme zone rurale et QPV</v>
      </c>
      <c r="E39" s="189" t="str">
        <f>+'FA 3.1.A'!$C$15</f>
        <v>3.1</v>
      </c>
      <c r="F39" s="189" t="str">
        <f>+'FA 3.1.A'!$C$16</f>
        <v>Favoriser les conditions d’intervention dans les territoires concernés</v>
      </c>
      <c r="G39" s="189" t="str">
        <f>+'FA 3.1.A'!$C$19</f>
        <v>3.1.A</v>
      </c>
      <c r="H39" s="190" t="str">
        <f>+'FA 3.1.A'!$C$20</f>
        <v xml:space="preserve">Mettre à disposition des véhicules de service pour les salariés intervenants dans les zones rurales (financer l’achat/loyer, l’assurance, la maintenance, la pneumatique et le carburant) </v>
      </c>
      <c r="I39" s="226">
        <f>+'FA 3.1.A'!$X$51</f>
        <v>0</v>
      </c>
      <c r="J39" s="227">
        <f>+'FA 3.1.A'!$AA$51</f>
        <v>0</v>
      </c>
      <c r="K39" s="228">
        <f t="shared" si="0"/>
        <v>0</v>
      </c>
      <c r="L39" s="229">
        <f t="shared" si="1"/>
        <v>0</v>
      </c>
      <c r="M39" s="231">
        <f>+'FA 3.1.A'!$AF$51</f>
        <v>0</v>
      </c>
      <c r="N39" s="231">
        <f>+'FA 3.1.A'!$AN$51</f>
        <v>0</v>
      </c>
    </row>
    <row r="40" spans="2:14" ht="72" x14ac:dyDescent="0.3">
      <c r="B40" s="412">
        <f>+'4. Choix des F.A'!F39</f>
        <v>0</v>
      </c>
      <c r="C40" s="225">
        <f>+'FA 3.1.B'!$C$12</f>
        <v>3</v>
      </c>
      <c r="D40" s="189" t="str">
        <f>+'FA 3.1.B'!$C$13</f>
        <v>Contribuer à la couverture des besoins de l’ensemble des territoires identifiés comme zone rurale et QPV</v>
      </c>
      <c r="E40" s="189" t="str">
        <f>+'FA 3.1.B'!$C$15</f>
        <v>3.1</v>
      </c>
      <c r="F40" s="189" t="str">
        <f>+'FA 3.1.B'!$C$16</f>
        <v>Favoriser les conditions d’intervention dans les territoires concernés</v>
      </c>
      <c r="G40" s="189" t="str">
        <f>+'FA 3.1.B'!$C$19</f>
        <v>3.1.B</v>
      </c>
      <c r="H40" s="190" t="str">
        <f>+'FA 3.1.B'!$C$20</f>
        <v xml:space="preserve">Faciliter la mobilité des salariés ne disposant pas du permis et/ou de véhicule, par une prise en charge des frais liés aux déplacements (taxi/VTC, location de véhicules sans permis ou classiques via LLD, transport en commun…) </v>
      </c>
      <c r="I40" s="226">
        <f>+'FA 3.1.B'!$X$51</f>
        <v>0</v>
      </c>
      <c r="J40" s="227">
        <f>+'FA 3.1.B'!$AA$51</f>
        <v>0</v>
      </c>
      <c r="K40" s="228">
        <f t="shared" si="0"/>
        <v>0</v>
      </c>
      <c r="L40" s="229">
        <f t="shared" si="1"/>
        <v>0</v>
      </c>
      <c r="M40" s="231">
        <f>+'FA 3.1.B'!$AF$51</f>
        <v>0</v>
      </c>
      <c r="N40" s="231">
        <f>+'FA 3.1.B'!$AN$51</f>
        <v>0</v>
      </c>
    </row>
    <row r="41" spans="2:14" ht="66" x14ac:dyDescent="0.3">
      <c r="B41" s="412">
        <f>+'4. Choix des F.A'!F40</f>
        <v>0</v>
      </c>
      <c r="C41" s="225">
        <f>+'FA 3.1.C'!$C$12</f>
        <v>3</v>
      </c>
      <c r="D41" s="189" t="str">
        <f>+'FA 3.1.C'!$C$13</f>
        <v>Contribuer à la couverture des besoins de l’ensemble des territoires identifiés comme zone rurale et QPV</v>
      </c>
      <c r="E41" s="189" t="str">
        <f>+'FA 3.1.C'!$C$15</f>
        <v>3.1</v>
      </c>
      <c r="F41" s="189" t="str">
        <f>+'FA 3.1.C'!$C$16</f>
        <v>Favoriser les conditions d’intervention dans les territoires concernés</v>
      </c>
      <c r="G41" s="189" t="str">
        <f>+'FA 3.1.C'!$C$19</f>
        <v>3.1.C</v>
      </c>
      <c r="H41" s="190" t="str">
        <f>+'FA 3.1.C'!$C$20</f>
        <v xml:space="preserve">Financer ou participer au financement du permis de conduire </v>
      </c>
      <c r="I41" s="226">
        <f>+'FA 3.1.C'!$X$51</f>
        <v>0</v>
      </c>
      <c r="J41" s="227">
        <f>+'FA 3.1.C'!$AA$51</f>
        <v>0</v>
      </c>
      <c r="K41" s="228">
        <f t="shared" si="0"/>
        <v>0</v>
      </c>
      <c r="L41" s="229">
        <f t="shared" si="1"/>
        <v>0</v>
      </c>
      <c r="M41" s="231">
        <f>+'FA 3.1.C'!$AF$51</f>
        <v>0</v>
      </c>
      <c r="N41" s="231">
        <f>+'FA 3.1.C'!$AN$51</f>
        <v>0</v>
      </c>
    </row>
    <row r="42" spans="2:14" ht="66" x14ac:dyDescent="0.3">
      <c r="B42" s="412">
        <f>+'4. Choix des F.A'!F41</f>
        <v>0</v>
      </c>
      <c r="C42" s="225">
        <f>+'FA 3.1.D'!$C$12</f>
        <v>3</v>
      </c>
      <c r="D42" s="189" t="str">
        <f>+'FA 3.1.D'!$C$13</f>
        <v>Contribuer à la couverture des besoins de l’ensemble des territoires identifiés comme zone rurale et QPV</v>
      </c>
      <c r="E42" s="189" t="str">
        <f>+'FA 3.1.D'!$C$15</f>
        <v>3.1</v>
      </c>
      <c r="F42" s="189" t="str">
        <f>+'FA 3.1.D'!$C$16</f>
        <v>Favoriser les conditions d’intervention dans les territoires concernés</v>
      </c>
      <c r="G42" s="189" t="str">
        <f>+'FA 3.1.D'!$C$19</f>
        <v>3.1.D</v>
      </c>
      <c r="H42" s="190" t="str">
        <f>+'FA 3.1.D'!$C$20</f>
        <v>Organiser des temps de repos pour les intervenants ayant des horaires discontinus (coupures entre missions), dans les locaux du service ou des tiers lieux</v>
      </c>
      <c r="I42" s="226">
        <f>+'FA 3.1.D'!$X$51</f>
        <v>0</v>
      </c>
      <c r="J42" s="227">
        <f>+'FA 3.1.D'!$AA$51</f>
        <v>0</v>
      </c>
      <c r="K42" s="228">
        <f t="shared" si="0"/>
        <v>0</v>
      </c>
      <c r="L42" s="229">
        <f t="shared" si="1"/>
        <v>0</v>
      </c>
      <c r="M42" s="231">
        <f>+'FA 3.1.D'!$AF$51</f>
        <v>0</v>
      </c>
      <c r="N42" s="231">
        <f>+'FA 3.1.D'!$AN$51</f>
        <v>0</v>
      </c>
    </row>
    <row r="43" spans="2:14" ht="66" x14ac:dyDescent="0.3">
      <c r="B43" s="412">
        <f>+'4. Choix des F.A'!F42</f>
        <v>0</v>
      </c>
      <c r="C43" s="225">
        <f>+'FA 3.2.A'!$C$12</f>
        <v>3</v>
      </c>
      <c r="D43" s="189" t="str">
        <f>+'FA 3.2.A'!$C$13</f>
        <v>Contribuer à la couverture des besoins de l’ensemble des territoires identifiés comme zone rurale et QPV</v>
      </c>
      <c r="E43" s="189" t="str">
        <f>+'FA 3.2.A'!$C$15</f>
        <v>3.2</v>
      </c>
      <c r="F43" s="189" t="str">
        <f>+'FA 3.2.A'!$C$16</f>
        <v xml:space="preserve">Mieux indemniser les trajets des intervenants dans les territoires concernés </v>
      </c>
      <c r="G43" s="189" t="str">
        <f>+'FA 3.2.A'!$C$19</f>
        <v>3.2.A</v>
      </c>
      <c r="H43" s="190" t="str">
        <f>+'FA 3.2.A'!$C$20</f>
        <v>Attribuer une prime / indemnité “mobilité” en faveur des salariés intervenant sur ces territoires</v>
      </c>
      <c r="I43" s="226">
        <f>+'FA 3.2.A'!$X$51</f>
        <v>0</v>
      </c>
      <c r="J43" s="227">
        <f>+'FA 3.2.A'!$AA$51</f>
        <v>0</v>
      </c>
      <c r="K43" s="228">
        <f t="shared" si="0"/>
        <v>0</v>
      </c>
      <c r="L43" s="229">
        <f t="shared" si="1"/>
        <v>0</v>
      </c>
      <c r="M43" s="231">
        <f>+'FA 3.2.A'!$AF$51</f>
        <v>0</v>
      </c>
      <c r="N43" s="231">
        <f>+'FA 3.2.A'!$AN$51</f>
        <v>0</v>
      </c>
    </row>
    <row r="44" spans="2:14" ht="79.2" x14ac:dyDescent="0.3">
      <c r="B44" s="412">
        <f>+'4. Choix des F.A'!F43</f>
        <v>0</v>
      </c>
      <c r="C44" s="225">
        <f>+'FA 4.1.A'!$C$12</f>
        <v>4</v>
      </c>
      <c r="D44" s="189" t="str">
        <f>+'FA 4.1.A'!$C$13</f>
        <v>Apporter une aide aux aidants des personnes accompagnées</v>
      </c>
      <c r="E44" s="189" t="str">
        <f>+'FA 4.1.A'!$C$15</f>
        <v>4.1</v>
      </c>
      <c r="F44" s="189" t="str">
        <f>+'FA 4.1.A'!$C$16</f>
        <v xml:space="preserve">Développer le repérage et l’accompagnement des aidants en difficulté vers les solutions adaptées  </v>
      </c>
      <c r="G44" s="189" t="str">
        <f>+'FA 4.1.A'!$C$19</f>
        <v>4.1.A</v>
      </c>
      <c r="H44" s="190" t="str">
        <f>+'FA 4.1.A'!$C$20</f>
        <v>Sensibiliser les responsables de secteur et encadrants aux besoins des aidants en difficulté (en s’appuyant notamment sur les actions de sensibilisation menées par l’Agence AutonomY)</v>
      </c>
      <c r="I44" s="226">
        <f>+'FA 4.1.A'!$X$51</f>
        <v>0</v>
      </c>
      <c r="J44" s="227">
        <f>+'FA 4.1.A'!$AA$51</f>
        <v>0</v>
      </c>
      <c r="K44" s="228">
        <f t="shared" si="0"/>
        <v>0</v>
      </c>
      <c r="L44" s="229">
        <f t="shared" si="1"/>
        <v>0</v>
      </c>
      <c r="M44" s="231">
        <f>+'FA 4.1.A'!$AF$51</f>
        <v>0</v>
      </c>
      <c r="N44" s="231">
        <f>+'FA 4.1.A'!$AN$51</f>
        <v>0</v>
      </c>
    </row>
    <row r="45" spans="2:14" ht="79.2" x14ac:dyDescent="0.3">
      <c r="B45" s="412">
        <f>+'4. Choix des F.A'!F44</f>
        <v>0</v>
      </c>
      <c r="C45" s="225">
        <f>+'FA 4.1.B'!$C$12</f>
        <v>4</v>
      </c>
      <c r="D45" s="189" t="str">
        <f>+'FA 4.1.B'!$C$13</f>
        <v>Apporter une aide aux aidants des personnes accompagnées</v>
      </c>
      <c r="E45" s="189" t="str">
        <f>+'FA 4.1.B'!$C$15</f>
        <v>4.1</v>
      </c>
      <c r="F45" s="189" t="str">
        <f>+'FA 4.1.B'!$C$16</f>
        <v xml:space="preserve">Développer le repérage et l’accompagnement des aidants en difficulté vers les solutions adaptées  </v>
      </c>
      <c r="G45" s="189" t="str">
        <f>+'FA 4.1.B'!$C$19</f>
        <v>4.1.B</v>
      </c>
      <c r="H45" s="190" t="str">
        <f>+'FA 4.1.B'!$C$20</f>
        <v>Désigner un « référent aidants » au sein du service, chargé d’orienter les usagers vers les solutions adaptées et d’identifier les besoins de formation des équipes</v>
      </c>
      <c r="I45" s="226">
        <f>+'FA 4.1.B'!$X$51</f>
        <v>0</v>
      </c>
      <c r="J45" s="227">
        <f>+'FA 4.1.B'!$AA$51</f>
        <v>0</v>
      </c>
      <c r="K45" s="228">
        <f t="shared" si="0"/>
        <v>0</v>
      </c>
      <c r="L45" s="229">
        <f t="shared" si="1"/>
        <v>0</v>
      </c>
      <c r="M45" s="231">
        <f>+'FA 4.1.B'!$AF$51</f>
        <v>0</v>
      </c>
      <c r="N45" s="231">
        <f>+'FA 4.1.B'!$AN$51</f>
        <v>0</v>
      </c>
    </row>
    <row r="46" spans="2:14" ht="79.2" x14ac:dyDescent="0.3">
      <c r="B46" s="412">
        <f>+'4. Choix des F.A'!F45</f>
        <v>0</v>
      </c>
      <c r="C46" s="225">
        <f>+'FA 4.1.C'!$C$12</f>
        <v>4</v>
      </c>
      <c r="D46" s="189" t="str">
        <f>+'FA 4.1.C'!$C$13</f>
        <v>Apporter une aide aux aidants des personnes accompagnées</v>
      </c>
      <c r="E46" s="189" t="str">
        <f>+'FA 4.1.C'!$C$15</f>
        <v>4.1</v>
      </c>
      <c r="F46" s="189" t="str">
        <f>+'FA 4.1.C'!$C$16</f>
        <v xml:space="preserve">Développer le repérage et l’accompagnement des aidants en difficulté vers les solutions adaptées  </v>
      </c>
      <c r="G46" s="189" t="str">
        <f>+'FA 4.1.C'!$C$19</f>
        <v>4.1.C</v>
      </c>
      <c r="H46" s="190" t="str">
        <f>+'FA 4.1.C'!$C$20</f>
        <v>Former les intervenants au repérage des aidants en difficulté (en s’appuyant notamment sur l’offre de formation référencée par l’Agence AutonomY)</v>
      </c>
      <c r="I46" s="226">
        <f>+'FA 4.1.C'!$X$51</f>
        <v>0</v>
      </c>
      <c r="J46" s="227">
        <f>+'FA 4.1.C'!$AA$51</f>
        <v>0</v>
      </c>
      <c r="K46" s="228">
        <f t="shared" si="0"/>
        <v>0</v>
      </c>
      <c r="L46" s="229">
        <f t="shared" si="1"/>
        <v>0</v>
      </c>
      <c r="M46" s="231">
        <f>+'FA 4.1.C'!$AF$51</f>
        <v>0</v>
      </c>
      <c r="N46" s="231">
        <f>+'FA 4.1.C'!$AN$51</f>
        <v>0</v>
      </c>
    </row>
    <row r="47" spans="2:14" ht="79.2" x14ac:dyDescent="0.3">
      <c r="B47" s="412">
        <f>+'4. Choix des F.A'!F46</f>
        <v>0</v>
      </c>
      <c r="C47" s="225">
        <f>+'FA 4.1.D'!$C$12</f>
        <v>4</v>
      </c>
      <c r="D47" s="189" t="str">
        <f>+'FA 4.1.D'!$C$13</f>
        <v>Apporter une aide aux aidants des personnes accompagnées</v>
      </c>
      <c r="E47" s="189" t="str">
        <f>+'FA 4.1.D'!$C$15</f>
        <v>4.1</v>
      </c>
      <c r="F47" s="189" t="str">
        <f>+'FA 4.1.D'!$C$16</f>
        <v xml:space="preserve">Développer le repérage et l’accompagnement des aidants en difficulté vers les solutions adaptées  </v>
      </c>
      <c r="G47" s="189" t="str">
        <f>+'FA 4.1.D'!$C$19</f>
        <v>4.1.D</v>
      </c>
      <c r="H47" s="190" t="str">
        <f>+'FA 4.1.D'!$C$20</f>
        <v>Formaliser un partenariat avec la/les Plateformes de Répit et d’Accompagnement des Aidants (PFR) du territoire et/ou des associations dédiées au soutien aux aidants</v>
      </c>
      <c r="I47" s="226">
        <f>+'FA 4.1.D'!$X$51</f>
        <v>0</v>
      </c>
      <c r="J47" s="227">
        <f>+'FA 4.1.D'!$AA$51</f>
        <v>0</v>
      </c>
      <c r="K47" s="228">
        <f t="shared" si="0"/>
        <v>0</v>
      </c>
      <c r="L47" s="229">
        <f t="shared" si="1"/>
        <v>0</v>
      </c>
      <c r="M47" s="231">
        <f>+'FA 4.1.D'!$AF$51</f>
        <v>0</v>
      </c>
      <c r="N47" s="231">
        <f>+'FA 4.1.D'!$AN$51</f>
        <v>0</v>
      </c>
    </row>
    <row r="48" spans="2:14" ht="72" x14ac:dyDescent="0.3">
      <c r="B48" s="412">
        <f>+'4. Choix des F.A'!F47</f>
        <v>0</v>
      </c>
      <c r="C48" s="225">
        <f>+'FA 4.2.A'!$C$12</f>
        <v>4</v>
      </c>
      <c r="D48" s="189" t="str">
        <f>+'FA 4.2.A'!$C$13</f>
        <v>Apporter une aide aux aidants des personnes accompagnées</v>
      </c>
      <c r="E48" s="189" t="str">
        <f>+'FA 4.2.A'!$C$15</f>
        <v>4.2</v>
      </c>
      <c r="F48" s="189" t="str">
        <f>+'FA 4.2.A'!$C$16</f>
        <v xml:space="preserve">Répondre au besoin de répit et de relayage des aidants </v>
      </c>
      <c r="G48" s="189" t="str">
        <f>+'FA 4.2.A'!$C$19</f>
        <v>4.2.A</v>
      </c>
      <c r="H48" s="190" t="str">
        <f>+'FA 4.2.A'!$C$20</f>
        <v xml:space="preserve">Définir un forfait répit permettant aux aidants de bénéficier ponctuellement d‘un temps de répit, sans que cette aide soit récurrente dans le temps (cette aide doit s’articuler aux aides existantes sur le territoire, forfait temps libre des plateformes de répit ou droit au répit). </v>
      </c>
      <c r="I48" s="226">
        <f>+'FA 4.2.A'!$X$51</f>
        <v>0</v>
      </c>
      <c r="J48" s="227">
        <f>+'FA 4.2.A'!$AA$51</f>
        <v>0</v>
      </c>
      <c r="K48" s="228">
        <f t="shared" si="0"/>
        <v>0</v>
      </c>
      <c r="L48" s="229">
        <f t="shared" si="1"/>
        <v>0</v>
      </c>
      <c r="M48" s="231">
        <f>+'FA 4.2.A'!$AF$51</f>
        <v>0</v>
      </c>
      <c r="N48" s="231">
        <f>+'FA 4.2.A'!$AN$51</f>
        <v>0</v>
      </c>
    </row>
    <row r="49" spans="2:14" ht="43.2" x14ac:dyDescent="0.3">
      <c r="B49" s="412">
        <f>+'4. Choix des F.A'!F48</f>
        <v>0</v>
      </c>
      <c r="C49" s="225">
        <f>+'FA 4.3.A'!$C$12</f>
        <v>4</v>
      </c>
      <c r="D49" s="189" t="str">
        <f>+'FA 4.3.A'!$C$13</f>
        <v>Apporter une aide aux aidants des personnes accompagnées</v>
      </c>
      <c r="E49" s="189" t="str">
        <f>+'FA 4.3.A'!$C$15</f>
        <v>4.3</v>
      </c>
      <c r="F49" s="189" t="str">
        <f>+'FA 4.3.A'!$C$16</f>
        <v xml:space="preserve">Répondre au besoin d’échange entre pairs des aidants </v>
      </c>
      <c r="G49" s="189" t="str">
        <f>+'FA 4.3.A'!$C$19</f>
        <v>4.3.A</v>
      </c>
      <c r="H49" s="190" t="str">
        <f>+'FA 4.3.A'!$C$20</f>
        <v>Informer et orienter les aidants vers les groupes d’échanges et les lieux de rencontre et de partage entre aidants</v>
      </c>
      <c r="I49" s="226">
        <f>+'FA 4.3.A'!$X$51</f>
        <v>0</v>
      </c>
      <c r="J49" s="227">
        <f>+'FA 4.3.A'!$AA$51</f>
        <v>0</v>
      </c>
      <c r="K49" s="228">
        <f t="shared" si="0"/>
        <v>0</v>
      </c>
      <c r="L49" s="229">
        <f t="shared" si="1"/>
        <v>0</v>
      </c>
      <c r="M49" s="231">
        <f>+'FA 4.3.A'!$AF$51</f>
        <v>0</v>
      </c>
      <c r="N49" s="231">
        <f>+'FA 4.3.A'!$AN$51</f>
        <v>0</v>
      </c>
    </row>
    <row r="50" spans="2:14" ht="43.2" x14ac:dyDescent="0.3">
      <c r="B50" s="412">
        <f>+'4. Choix des F.A'!F49</f>
        <v>0</v>
      </c>
      <c r="C50" s="225">
        <f>+'FA 4.3.B'!$C$12</f>
        <v>4</v>
      </c>
      <c r="D50" s="189" t="str">
        <f>+'FA 4.3.B'!$C$13</f>
        <v>Apporter une aide aux aidants des personnes accompagnées</v>
      </c>
      <c r="E50" s="189" t="str">
        <f>+'FA 4.3.B'!$C$15</f>
        <v>4.3</v>
      </c>
      <c r="F50" s="189" t="str">
        <f>+'FA 4.3.B'!$C$16</f>
        <v xml:space="preserve">Répondre au besoin d’échange entre pairs des aidants </v>
      </c>
      <c r="G50" s="189" t="str">
        <f>+'FA 4.3.B'!$C$19</f>
        <v>4.3.B</v>
      </c>
      <c r="H50" s="190" t="str">
        <f>+'FA 4.3.B'!$C$20</f>
        <v>En l’absence d’offre sur le territoire d’intervention, initier la démarche de partage et d’échanges entre aidants en lien avec les acteurs du soutien aux aidants</v>
      </c>
      <c r="I50" s="226">
        <f>+'FA 4.3.B'!$X$51</f>
        <v>0</v>
      </c>
      <c r="J50" s="227">
        <f>+'FA 4.3.B'!$AA$51</f>
        <v>0</v>
      </c>
      <c r="K50" s="228">
        <f t="shared" si="0"/>
        <v>0</v>
      </c>
      <c r="L50" s="229">
        <f t="shared" si="1"/>
        <v>0</v>
      </c>
      <c r="M50" s="231">
        <f>+'FA 4.3.B'!$AF$51</f>
        <v>0</v>
      </c>
      <c r="N50" s="231">
        <f>+'FA 4.3.B'!$AN$51</f>
        <v>0</v>
      </c>
    </row>
    <row r="51" spans="2:14" ht="57.6" x14ac:dyDescent="0.3">
      <c r="B51" s="412">
        <f>+'4. Choix des F.A'!F50</f>
        <v>0</v>
      </c>
      <c r="C51" s="225">
        <f>+'FA 5.1.A'!$C$12</f>
        <v>5</v>
      </c>
      <c r="D51" s="189" t="str">
        <f>+'FA 5.1.A'!$C$13</f>
        <v>Améliorer la qualité de vie au travail des intervenants et favoriser l’insertion des demandeurs d’emploi</v>
      </c>
      <c r="E51" s="189" t="str">
        <f>+'FA 5.1.A'!$C$15</f>
        <v>5.1</v>
      </c>
      <c r="F51" s="189" t="str">
        <f>+'FA 5.1.A'!$C$16</f>
        <v>Favoriser l’insertion des demandeurs d’emploi</v>
      </c>
      <c r="G51" s="189" t="str">
        <f>+'FA 5.1.A'!$C$19</f>
        <v>5.1.A</v>
      </c>
      <c r="H51" s="190" t="str">
        <f>+'FA 5.1.A'!$C$20</f>
        <v xml:space="preserve">Favoriser l’insertion des demandeurs d'emploi, par exemple au travers de périodes d’immersion professionnelle (PMSMP), terrain de stage, propositions d’embauche </v>
      </c>
      <c r="I51" s="226">
        <f>+'FA 5.1.A'!$X$51</f>
        <v>0</v>
      </c>
      <c r="J51" s="227">
        <f>+'FA 5.1.A'!$AA$51</f>
        <v>0</v>
      </c>
      <c r="K51" s="228">
        <f t="shared" si="0"/>
        <v>0</v>
      </c>
      <c r="L51" s="229">
        <f t="shared" si="1"/>
        <v>0</v>
      </c>
      <c r="M51" s="231">
        <f>+'FA 5.1.A'!$AF$51</f>
        <v>0</v>
      </c>
      <c r="N51" s="231">
        <f>+'FA 5.1.A'!$AN$51</f>
        <v>0</v>
      </c>
    </row>
    <row r="52" spans="2:14" ht="115.2" x14ac:dyDescent="0.3">
      <c r="B52" s="412">
        <f>+'4. Choix des F.A'!F51</f>
        <v>0</v>
      </c>
      <c r="C52" s="225">
        <f>+'FA 5.1.B'!$C$12</f>
        <v>5</v>
      </c>
      <c r="D52" s="189" t="str">
        <f>+'FA 5.1.B'!$C$13</f>
        <v>Améliorer la qualité de vie au travail des intervenants et favoriser l’insertion des demandeurs d’emploi</v>
      </c>
      <c r="E52" s="189" t="str">
        <f>+'FA 5.1.B'!$C$15</f>
        <v>5.1</v>
      </c>
      <c r="F52" s="189" t="str">
        <f>+'FA 5.1.B'!$C$16</f>
        <v>Favoriser l’insertion des demandeurs d’emploi</v>
      </c>
      <c r="G52" s="189" t="str">
        <f>+'FA 5.1.B'!$C$19</f>
        <v>5.1.B</v>
      </c>
      <c r="H52" s="190" t="str">
        <f>+'FA 5.1.B'!$C$20</f>
        <v xml:space="preserve">Mettre en place des parcours d’accompagnement des nouveaux salariés portés par l’Agence AutonomY : tutorat, parcours de validation des acquis de l’expérience (VAE) Ou parcours « classiques » : période de mise en situation en milieu professionnel (PMSMP), préparation opérationnelle à l’emploi individuelle (POEI), contrat d’apprentissage, contrat de professionnalisation, promotion par alternance (Pro-A)	</v>
      </c>
      <c r="I52" s="226">
        <f>+'FA 5.1.B'!$X$51</f>
        <v>0</v>
      </c>
      <c r="J52" s="227">
        <f>+'FA 5.1.B'!$AA$51</f>
        <v>0</v>
      </c>
      <c r="K52" s="228">
        <f t="shared" si="0"/>
        <v>0</v>
      </c>
      <c r="L52" s="229">
        <f t="shared" si="1"/>
        <v>0</v>
      </c>
      <c r="M52" s="231">
        <f>+'FA 5.1.B'!$AF$51</f>
        <v>0</v>
      </c>
      <c r="N52" s="231">
        <f>+'FA 5.1.B'!$AN$51</f>
        <v>0</v>
      </c>
    </row>
    <row r="53" spans="2:14" ht="72" x14ac:dyDescent="0.3">
      <c r="B53" s="412">
        <f>+'4. Choix des F.A'!F52</f>
        <v>0</v>
      </c>
      <c r="C53" s="225">
        <f>+'FA 5.1.C'!$C$12</f>
        <v>5</v>
      </c>
      <c r="D53" s="189" t="str">
        <f>+'FA 5.1.C'!$C$13</f>
        <v>Améliorer la qualité de vie au travail des intervenants et favoriser l’insertion des demandeurs d’emploi</v>
      </c>
      <c r="E53" s="189" t="str">
        <f>+'FA 5.1.C'!$C$15</f>
        <v>5.1</v>
      </c>
      <c r="F53" s="189" t="str">
        <f>+'FA 5.1.C'!$C$16</f>
        <v>Favoriser l’insertion des demandeurs d’emploi</v>
      </c>
      <c r="G53" s="189" t="str">
        <f>+'FA 5.1.C'!$C$19</f>
        <v>5.1.C</v>
      </c>
      <c r="H53" s="190" t="str">
        <f>+'FA 5.1.C'!$C$20</f>
        <v>Mettre en place des formations pour les nouveaux salariés, dans le cadre d’un parcours d’intégration (prévention, aidants, lien social, DomYcile, bientraitance…), inscrit dans un plan de gestion des compétences</v>
      </c>
      <c r="I53" s="226">
        <f>+'FA 5.1.C'!$X$51</f>
        <v>0</v>
      </c>
      <c r="J53" s="227">
        <f>+'FA 5.1.C'!$AA$51</f>
        <v>0</v>
      </c>
      <c r="K53" s="228">
        <f t="shared" si="0"/>
        <v>0</v>
      </c>
      <c r="L53" s="229">
        <f t="shared" si="1"/>
        <v>0</v>
      </c>
      <c r="M53" s="231">
        <f>+'FA 5.1.C'!$AF$51</f>
        <v>0</v>
      </c>
      <c r="N53" s="231">
        <f>+'FA 5.1.C'!$AN$51</f>
        <v>0</v>
      </c>
    </row>
    <row r="54" spans="2:14" ht="52.8" x14ac:dyDescent="0.3">
      <c r="B54" s="412">
        <f>+'4. Choix des F.A'!F53</f>
        <v>0</v>
      </c>
      <c r="C54" s="225">
        <f>+'FA 5.2.A'!$C$12</f>
        <v>5</v>
      </c>
      <c r="D54" s="189" t="str">
        <f>+'FA 5.2.A'!$C$13</f>
        <v>Améliorer la qualité de vie au travail des intervenants et favoriser l’insertion des demandeurs d’emploi</v>
      </c>
      <c r="E54" s="189" t="str">
        <f>+'FA 5.2.A'!$C$15</f>
        <v>5.2</v>
      </c>
      <c r="F54" s="189" t="str">
        <f>+'FA 5.2.A'!$C$16</f>
        <v>Améliorer la qualité de vie et les conditions de travail</v>
      </c>
      <c r="G54" s="189" t="str">
        <f>+'FA 5.2.A'!$C$19</f>
        <v>5.2.A</v>
      </c>
      <c r="H54" s="190" t="str">
        <f>+'FA 5.2.A'!$C$20</f>
        <v>Sensibiliser les managers (cadres intermédiaires et dirigeants) à la démarche QVCT dans le cadre de la loi Santé au travail</v>
      </c>
      <c r="I54" s="226">
        <f>+'FA 5.2.A'!$X$51</f>
        <v>0</v>
      </c>
      <c r="J54" s="227">
        <f>+'FA 5.2.A'!$AA$51</f>
        <v>0</v>
      </c>
      <c r="K54" s="228">
        <f t="shared" si="0"/>
        <v>0</v>
      </c>
      <c r="L54" s="229">
        <f t="shared" si="1"/>
        <v>0</v>
      </c>
      <c r="M54" s="231">
        <f>+'FA 5.2.A'!$AF$51</f>
        <v>0</v>
      </c>
      <c r="N54" s="231">
        <f>+'FA 5.2.A'!$AN$51</f>
        <v>0</v>
      </c>
    </row>
    <row r="55" spans="2:14" ht="52.8" x14ac:dyDescent="0.3">
      <c r="B55" s="412">
        <f>+'4. Choix des F.A'!F54</f>
        <v>0</v>
      </c>
      <c r="C55" s="225">
        <f>+'FA 5.2.B'!$C$12</f>
        <v>5</v>
      </c>
      <c r="D55" s="189" t="str">
        <f>+'FA 5.2.B'!$C$13</f>
        <v>Améliorer la qualité de vie au travail des intervenants et favoriser l’insertion des demandeurs d’emploi</v>
      </c>
      <c r="E55" s="189" t="str">
        <f>+'FA 5.2.B'!$C$15</f>
        <v>5.2</v>
      </c>
      <c r="F55" s="189" t="str">
        <f>+'FA 5.2.B'!$C$16</f>
        <v>Améliorer la qualité de vie et les conditions de travail</v>
      </c>
      <c r="G55" s="189" t="str">
        <f>+'FA 5.2.B'!$C$19</f>
        <v>5.2.B</v>
      </c>
      <c r="H55" s="190" t="str">
        <f>+'FA 5.2.B'!$C$20</f>
        <v>Désigner un « référent QVCT » au sein du service, chargé d’animer la démarche dans le service et d’identifier les besoins</v>
      </c>
      <c r="I55" s="226">
        <f>+'FA 5.2.B'!$X$51</f>
        <v>0</v>
      </c>
      <c r="J55" s="227">
        <f>+'FA 5.2.B'!$AA$51</f>
        <v>0</v>
      </c>
      <c r="K55" s="228">
        <f t="shared" si="0"/>
        <v>0</v>
      </c>
      <c r="L55" s="229">
        <f t="shared" si="1"/>
        <v>0</v>
      </c>
      <c r="M55" s="231">
        <f>+'FA 5.2.B'!$AF$51</f>
        <v>0</v>
      </c>
      <c r="N55" s="231">
        <f>+'FA 5.2.B'!$AN$51</f>
        <v>0</v>
      </c>
    </row>
    <row r="56" spans="2:14" ht="72" x14ac:dyDescent="0.3">
      <c r="B56" s="412">
        <f>+'4. Choix des F.A'!F55</f>
        <v>0</v>
      </c>
      <c r="C56" s="225">
        <f>+'FA 5.2.C'!$C$12</f>
        <v>5</v>
      </c>
      <c r="D56" s="189" t="str">
        <f>+'FA 5.2.C'!$C$13</f>
        <v>Améliorer la qualité de vie au travail des intervenants et favoriser l’insertion des demandeurs d’emploi</v>
      </c>
      <c r="E56" s="189" t="str">
        <f>+'FA 5.2.C'!$C$15</f>
        <v>5.2</v>
      </c>
      <c r="F56" s="189" t="str">
        <f>+'FA 5.2.C'!$C$16</f>
        <v>Améliorer la qualité de vie et les conditions de travail</v>
      </c>
      <c r="G56" s="189" t="str">
        <f>+'FA 5.2.C'!$C$19</f>
        <v>5.2.C</v>
      </c>
      <c r="H56" s="190" t="str">
        <f>+'FA 5.2.C'!$C$20</f>
        <v>Mettre en place une démarche globale et continue de diagnostic autour de la qualité de vie et des conditions de travail (identification des besoins, définition d’un plan d’Exemple d’action - en s’appuyant notamment sur les outils proposés par l’Agence AutonomY)</v>
      </c>
      <c r="I56" s="226">
        <f>+'FA 5.2.C'!$X$51</f>
        <v>0</v>
      </c>
      <c r="J56" s="227">
        <f>+'FA 5.2.C'!$AA$51</f>
        <v>0</v>
      </c>
      <c r="K56" s="228">
        <f t="shared" si="0"/>
        <v>0</v>
      </c>
      <c r="L56" s="229">
        <f t="shared" si="1"/>
        <v>0</v>
      </c>
      <c r="M56" s="231">
        <f>+'FA 5.2.C'!$AF$51</f>
        <v>0</v>
      </c>
      <c r="N56" s="231">
        <f>+'FA 5.2.C'!$AN$51</f>
        <v>0</v>
      </c>
    </row>
    <row r="57" spans="2:14" ht="52.8" x14ac:dyDescent="0.3">
      <c r="B57" s="412">
        <f>+'4. Choix des F.A'!F56</f>
        <v>0</v>
      </c>
      <c r="C57" s="225">
        <f>+'FA 5.2.D'!$C$12</f>
        <v>5</v>
      </c>
      <c r="D57" s="189" t="str">
        <f>+'FA 5.2.D'!$C$13</f>
        <v>Améliorer la qualité de vie au travail des intervenants et favoriser l’insertion des demandeurs d’emploi</v>
      </c>
      <c r="E57" s="189" t="str">
        <f>+'FA 5.2.D'!$C$15</f>
        <v>5.2</v>
      </c>
      <c r="F57" s="189" t="str">
        <f>+'FA 5.2.D'!$C$16</f>
        <v>Améliorer la qualité de vie et les conditions de travail</v>
      </c>
      <c r="G57" s="189" t="str">
        <f>+'FA 5.2.D'!$C$19</f>
        <v>5.2.D</v>
      </c>
      <c r="H57" s="190" t="str">
        <f>+'FA 5.2.D'!$C$20</f>
        <v>Mettre en œuvre le plan d’Exemple d’action QVCT et financer les surcoûts générés par la mise en place de nouvelles pratiques managériales</v>
      </c>
      <c r="I57" s="226">
        <f>+'FA 5.2.D'!$X$51</f>
        <v>0</v>
      </c>
      <c r="J57" s="227">
        <f>+'FA 5.2.D'!$AA$51</f>
        <v>0</v>
      </c>
      <c r="K57" s="228">
        <f t="shared" si="0"/>
        <v>0</v>
      </c>
      <c r="L57" s="229">
        <f t="shared" si="1"/>
        <v>0</v>
      </c>
      <c r="M57" s="231">
        <f>+'FA 5.2.D'!$AF$51</f>
        <v>0</v>
      </c>
      <c r="N57" s="231">
        <f>+'FA 5.2.D'!$AN$51</f>
        <v>0</v>
      </c>
    </row>
    <row r="58" spans="2:14" ht="39.6" x14ac:dyDescent="0.3">
      <c r="B58" s="412">
        <f>+'4. Choix des F.A'!F57</f>
        <v>0</v>
      </c>
      <c r="C58" s="225">
        <f>+'FA 6.1.A'!$C$12</f>
        <v>6</v>
      </c>
      <c r="D58" s="189" t="str">
        <f>+'FA 6.1.A'!$C$13</f>
        <v>Lutter contre l’isolement des personnes accompagnées</v>
      </c>
      <c r="E58" s="189" t="str">
        <f>+'FA 6.1.A'!$C$15</f>
        <v>6.1</v>
      </c>
      <c r="F58" s="189" t="str">
        <f>+'FA 6.1.A'!$C$16</f>
        <v>Repérer et rompre les situations d’isolement</v>
      </c>
      <c r="G58" s="189" t="str">
        <f>+'FA 6.1.A'!$C$19</f>
        <v>6.1.A</v>
      </c>
      <c r="H58" s="190" t="str">
        <f>+'FA 6.1.A'!$C$20</f>
        <v>Sensibiliser les responsables de secteur / encadrants au repérage et à la gestion des situations d’isolement</v>
      </c>
      <c r="I58" s="226">
        <f>+'FA 6.1.A'!$X$51</f>
        <v>0</v>
      </c>
      <c r="J58" s="227">
        <f>+'FA 6.1.A'!$AA$51</f>
        <v>0</v>
      </c>
      <c r="K58" s="228">
        <f t="shared" si="0"/>
        <v>0</v>
      </c>
      <c r="L58" s="229">
        <f t="shared" si="1"/>
        <v>0</v>
      </c>
      <c r="M58" s="231">
        <f>+'FA 6.1.A'!$AF$51</f>
        <v>0</v>
      </c>
      <c r="N58" s="231">
        <f>+'FA 6.1.A'!$AN$51</f>
        <v>0</v>
      </c>
    </row>
    <row r="59" spans="2:14" ht="57.6" x14ac:dyDescent="0.3">
      <c r="B59" s="412">
        <f>+'4. Choix des F.A'!F58</f>
        <v>0</v>
      </c>
      <c r="C59" s="225">
        <f>+'FA 6.1.B'!$C$12</f>
        <v>6</v>
      </c>
      <c r="D59" s="189" t="str">
        <f>+'FA 6.1.B'!$C$13</f>
        <v>Lutter contre l’isolement des personnes accompagnées</v>
      </c>
      <c r="E59" s="189" t="str">
        <f>+'FA 6.1.B'!$C$15</f>
        <v>6.1</v>
      </c>
      <c r="F59" s="189" t="str">
        <f>+'FA 6.1.B'!$C$16</f>
        <v>Repérer et rompre les situations d’isolement</v>
      </c>
      <c r="G59" s="189" t="str">
        <f>+'FA 6.1.B'!$C$19</f>
        <v>6.1.B</v>
      </c>
      <c r="H59" s="190" t="str">
        <f>+'FA 6.1.B'!$C$20</f>
        <v>Désigner un « référent lutte contre l’isolement » au sein du service, chargé d’orienter les usagers vers les solutions adaptées et d’identifier les besoins de formation des équipes</v>
      </c>
      <c r="I59" s="226">
        <f>+'FA 6.1.B'!$X$51</f>
        <v>0</v>
      </c>
      <c r="J59" s="227">
        <f>+'FA 6.1.B'!$AA$51</f>
        <v>0</v>
      </c>
      <c r="K59" s="228">
        <f t="shared" si="0"/>
        <v>0</v>
      </c>
      <c r="L59" s="229">
        <f t="shared" si="1"/>
        <v>0</v>
      </c>
      <c r="M59" s="231">
        <f>+'FA 6.1.B'!$AF$51</f>
        <v>0</v>
      </c>
      <c r="N59" s="231">
        <f>+'FA 6.1.B'!$AN$51</f>
        <v>0</v>
      </c>
    </row>
    <row r="60" spans="2:14" ht="57.6" x14ac:dyDescent="0.3">
      <c r="B60" s="412">
        <f>+'4. Choix des F.A'!F59</f>
        <v>0</v>
      </c>
      <c r="C60" s="225">
        <f>+'FA 6.1.C'!$C$12</f>
        <v>6</v>
      </c>
      <c r="D60" s="189" t="str">
        <f>+'FA 6.1.C'!$C$13</f>
        <v>Lutter contre l’isolement des personnes accompagnées</v>
      </c>
      <c r="E60" s="189" t="str">
        <f>+'FA 6.1.C'!$C$15</f>
        <v>6.1</v>
      </c>
      <c r="F60" s="189" t="str">
        <f>+'FA 6.1.C'!$C$16</f>
        <v>Repérer et rompre les situations d’isolement</v>
      </c>
      <c r="G60" s="189" t="str">
        <f>+'FA 6.1.C'!$C$19</f>
        <v>6.1.C</v>
      </c>
      <c r="H60" s="190" t="str">
        <f>+'FA 6.1.C'!$C$20</f>
        <v>Former les intervenants au repérage et à la gestion des situations d’isolement, en s’appuyant notamment sur les outils développés par le Département et l’offre de formation proposée par l’Agence AutonomY</v>
      </c>
      <c r="I60" s="226">
        <f>+'FA 6.1.C'!$X$51</f>
        <v>0</v>
      </c>
      <c r="J60" s="227">
        <f>+'FA 6.1.C'!$AA$51</f>
        <v>0</v>
      </c>
      <c r="K60" s="228">
        <f t="shared" si="0"/>
        <v>0</v>
      </c>
      <c r="L60" s="229">
        <f t="shared" si="1"/>
        <v>0</v>
      </c>
      <c r="M60" s="231">
        <f>+'FA 6.1.C'!$AF$51</f>
        <v>0</v>
      </c>
      <c r="N60" s="231">
        <f>+'FA 6.1.C'!$AN$51</f>
        <v>0</v>
      </c>
    </row>
    <row r="61" spans="2:14" ht="39.6" x14ac:dyDescent="0.3">
      <c r="B61" s="412"/>
      <c r="C61" s="225">
        <f>+'FA 6.2.A'!$C$12</f>
        <v>6</v>
      </c>
      <c r="D61" s="189" t="str">
        <f>+'FA 6.2.A'!$C$13</f>
        <v>Lutter contre l’isolement des personnes accompagnées</v>
      </c>
      <c r="E61" s="189" t="str">
        <f>+'FA 6.2.A'!$C$15</f>
        <v>6.2</v>
      </c>
      <c r="F61" s="189" t="str">
        <f>+'FA 6.2.A'!$C$16</f>
        <v>Repérer et rompre les situations d’isolement</v>
      </c>
      <c r="G61" s="189" t="str">
        <f>+'FA 6.2.A'!$C$19</f>
        <v>6.2.A</v>
      </c>
      <c r="H61" s="190" t="str">
        <f>+'FA 6.2.A'!$C$20</f>
        <v xml:space="preserve">Participer aux actions “lien social” développées par les acteurs de proximité </v>
      </c>
      <c r="I61" s="226">
        <f>+'FA 6.2.A'!$X$51</f>
        <v>0</v>
      </c>
      <c r="J61" s="227">
        <f>+'FA 6.2.A'!$AA$51</f>
        <v>0</v>
      </c>
      <c r="K61" s="228">
        <f t="shared" si="0"/>
        <v>0</v>
      </c>
      <c r="L61" s="229">
        <f t="shared" si="1"/>
        <v>0</v>
      </c>
      <c r="M61" s="231">
        <f>+'FA 6.2.A'!$AF$51</f>
        <v>0</v>
      </c>
      <c r="N61" s="231">
        <f>+'FA 6.2.A'!$AN$51</f>
        <v>0</v>
      </c>
    </row>
    <row r="62" spans="2:14" ht="72" x14ac:dyDescent="0.3">
      <c r="B62" s="412">
        <f>+'4. Choix des F.A'!F61</f>
        <v>0</v>
      </c>
      <c r="C62" s="225">
        <f>+'FA 6.2.B'!$C$12</f>
        <v>6</v>
      </c>
      <c r="D62" s="189" t="str">
        <f>+'FA 6.2.B'!$C$13</f>
        <v>Lutter contre l’isolement des personnes accompagnées</v>
      </c>
      <c r="E62" s="189" t="str">
        <f>+'FA 6.2.B'!$C$15</f>
        <v>6.2</v>
      </c>
      <c r="F62" s="189" t="str">
        <f>+'FA 6.2.B'!$C$16</f>
        <v>Repérer et rompre les situations d’isolement</v>
      </c>
      <c r="G62" s="189" t="str">
        <f>+'FA 6.2.B'!$C$19</f>
        <v>6.2.B</v>
      </c>
      <c r="H62" s="190" t="str">
        <f>+'FA 6.2.B'!$C$20</f>
        <v xml:space="preserve">Proposer un service d’accompagnement véhiculé (véhicule du service, en remplacement du taxi par exemple), afin de faciliter les déplacements des usagers dans le cadre d’animations visant à développer les liens sociaux </v>
      </c>
      <c r="I62" s="226">
        <f>+'FA 6.2.B'!$X$51</f>
        <v>0</v>
      </c>
      <c r="J62" s="227">
        <f>+'FA 6.2.B'!$AA$51</f>
        <v>0</v>
      </c>
      <c r="K62" s="228">
        <f t="shared" si="0"/>
        <v>0</v>
      </c>
      <c r="L62" s="229">
        <f t="shared" si="1"/>
        <v>0</v>
      </c>
      <c r="M62" s="231">
        <f>+'FA 6.2.B'!$AF$51</f>
        <v>0</v>
      </c>
      <c r="N62" s="231">
        <f>+'FA 6.2.B'!$AN$51</f>
        <v>0</v>
      </c>
    </row>
    <row r="63" spans="2:14" ht="39.6" x14ac:dyDescent="0.3">
      <c r="B63" s="412">
        <f>+'4. Choix des F.A'!F62</f>
        <v>0</v>
      </c>
      <c r="C63" s="225">
        <f>+'FA 6.2.C'!$C$12</f>
        <v>6</v>
      </c>
      <c r="D63" s="189" t="str">
        <f>+'FA 6.2.C'!$C$13</f>
        <v>Lutter contre l’isolement des personnes accompagnées</v>
      </c>
      <c r="E63" s="189" t="str">
        <f>+'FA 6.2.C'!$C$15</f>
        <v>6.2</v>
      </c>
      <c r="F63" s="189" t="str">
        <f>+'FA 6.2.C'!$C$16</f>
        <v>Repérer et rompre les situations d’isolement</v>
      </c>
      <c r="G63" s="189" t="str">
        <f>+'FA 6.2.C'!$C$19</f>
        <v>6.2.C</v>
      </c>
      <c r="H63" s="190" t="str">
        <f>+'FA 6.2.C'!$C$20</f>
        <v xml:space="preserve">Initier les personnes accompagnées à l’usage du numérique pour rester connectées avec leurs proches </v>
      </c>
      <c r="I63" s="226">
        <f>+'FA 6.2.C'!$X$51</f>
        <v>0</v>
      </c>
      <c r="J63" s="227">
        <f>+'FA 6.2.C'!$AA$51</f>
        <v>0</v>
      </c>
      <c r="K63" s="228">
        <f t="shared" si="0"/>
        <v>0</v>
      </c>
      <c r="L63" s="229">
        <f t="shared" si="1"/>
        <v>0</v>
      </c>
      <c r="M63" s="231">
        <f>+'FA 6.2.C'!$AF$51</f>
        <v>0</v>
      </c>
      <c r="N63" s="231">
        <f>+'FA 6.2.C'!$AN$51</f>
        <v>0</v>
      </c>
    </row>
    <row r="64" spans="2:14" x14ac:dyDescent="0.3">
      <c r="B64" s="412">
        <f>+'4. Choix des F.A'!F63</f>
        <v>0</v>
      </c>
      <c r="C64" s="225">
        <f>+'FA supp 1'!$C$12</f>
        <v>0</v>
      </c>
      <c r="D64" s="189">
        <f>+'FA supp 1'!$C$13</f>
        <v>0</v>
      </c>
      <c r="E64" s="189">
        <f>+'FA supp 1'!$C$15</f>
        <v>0</v>
      </c>
      <c r="F64" s="189">
        <f>+'FA supp 1'!$C$16</f>
        <v>0</v>
      </c>
      <c r="G64" s="189">
        <f>+'FA supp 1'!$C$19</f>
        <v>0</v>
      </c>
      <c r="H64" s="190">
        <f>+'FA supp 1'!$C$20</f>
        <v>0</v>
      </c>
      <c r="I64" s="226">
        <f>+'FA supp 1'!$X$51</f>
        <v>0</v>
      </c>
      <c r="J64" s="227">
        <f>+'FA supp 1'!AA51</f>
        <v>0</v>
      </c>
      <c r="K64" s="228">
        <f t="shared" si="0"/>
        <v>0</v>
      </c>
      <c r="L64" s="229">
        <f t="shared" si="1"/>
        <v>0</v>
      </c>
      <c r="M64" s="231">
        <f>+'FA supp 1'!$AF$51</f>
        <v>0</v>
      </c>
      <c r="N64" s="231">
        <f>+'FA supp 1'!$AN$51</f>
        <v>0</v>
      </c>
    </row>
    <row r="65" spans="2:14" x14ac:dyDescent="0.3">
      <c r="B65" s="412">
        <f>+'4. Choix des F.A'!F64</f>
        <v>0</v>
      </c>
      <c r="C65" s="225">
        <f>+'FA supp 2'!$C$12</f>
        <v>0</v>
      </c>
      <c r="D65" s="189">
        <f>+'FA supp 2'!$C$13</f>
        <v>0</v>
      </c>
      <c r="E65" s="189">
        <f>+'FA supp 2'!$C$15</f>
        <v>0</v>
      </c>
      <c r="F65" s="189">
        <f>+'FA supp 2'!$C$16</f>
        <v>0</v>
      </c>
      <c r="G65" s="189">
        <f>+'FA supp 2'!$C$19</f>
        <v>0</v>
      </c>
      <c r="H65" s="190">
        <f>+'FA supp 2'!$C$20</f>
        <v>0</v>
      </c>
      <c r="I65" s="226">
        <f>+'FA supp 2'!$X$51</f>
        <v>0</v>
      </c>
      <c r="J65" s="227">
        <f>+'FA supp 2'!$AA$51</f>
        <v>0</v>
      </c>
      <c r="K65" s="228">
        <f t="shared" si="0"/>
        <v>0</v>
      </c>
      <c r="L65" s="229">
        <f t="shared" si="1"/>
        <v>0</v>
      </c>
      <c r="M65" s="231">
        <f>+'FA supp 2'!$AF$51</f>
        <v>0</v>
      </c>
      <c r="N65" s="231">
        <f>+'FA supp 2'!$AN$51</f>
        <v>0</v>
      </c>
    </row>
    <row r="66" spans="2:14" x14ac:dyDescent="0.3">
      <c r="B66" s="412">
        <f>+'4. Choix des F.A'!F65</f>
        <v>0</v>
      </c>
      <c r="C66" s="225">
        <f>+'FA supp 3'!$C$12</f>
        <v>0</v>
      </c>
      <c r="D66" s="189">
        <f>+'FA supp 3'!$C$13</f>
        <v>0</v>
      </c>
      <c r="E66" s="189">
        <f>+'FA supp 3'!$C$15</f>
        <v>0</v>
      </c>
      <c r="F66" s="189">
        <f>+'FA supp 3'!$C$16</f>
        <v>0</v>
      </c>
      <c r="G66" s="189">
        <f>+'FA supp 3'!$C$19</f>
        <v>0</v>
      </c>
      <c r="H66" s="190">
        <f>+'FA supp 3'!$C$20</f>
        <v>0</v>
      </c>
      <c r="I66" s="226">
        <f>+'FA supp 3'!$X$51</f>
        <v>0</v>
      </c>
      <c r="J66" s="227">
        <f>+'FA supp 3'!$AA$51</f>
        <v>0</v>
      </c>
      <c r="K66" s="228">
        <f t="shared" si="0"/>
        <v>0</v>
      </c>
      <c r="L66" s="229">
        <f t="shared" si="1"/>
        <v>0</v>
      </c>
      <c r="M66" s="231">
        <f>+'FA supp 3'!$AF$51</f>
        <v>0</v>
      </c>
      <c r="N66" s="231">
        <f>+'FA supp 3'!$AN$51</f>
        <v>0</v>
      </c>
    </row>
    <row r="67" spans="2:14" x14ac:dyDescent="0.3">
      <c r="B67" s="412">
        <f>+'4. Choix des F.A'!F66</f>
        <v>0</v>
      </c>
    </row>
  </sheetData>
  <mergeCells count="8">
    <mergeCell ref="I16:L16"/>
    <mergeCell ref="I18:L18"/>
    <mergeCell ref="A1:V1"/>
    <mergeCell ref="Q9:R9"/>
    <mergeCell ref="K10:L10"/>
    <mergeCell ref="Q10:R10"/>
    <mergeCell ref="K11:L11"/>
    <mergeCell ref="Q11:R1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8894D-6E66-466A-AFD4-58077F281BB8}">
  <sheetPr>
    <tabColor rgb="FFFFFF00"/>
  </sheetPr>
  <dimension ref="A1:V67"/>
  <sheetViews>
    <sheetView workbookViewId="0">
      <selection activeCell="Q20" sqref="Q20"/>
    </sheetView>
  </sheetViews>
  <sheetFormatPr baseColWidth="10" defaultRowHeight="14.4" x14ac:dyDescent="0.3"/>
  <cols>
    <col min="1" max="1" width="6.33203125" customWidth="1"/>
    <col min="3" max="3" width="6" bestFit="1" customWidth="1"/>
    <col min="4" max="4" width="24.33203125" customWidth="1"/>
    <col min="5" max="5" width="6.33203125" bestFit="1" customWidth="1"/>
    <col min="6" max="6" width="20.5546875" bestFit="1" customWidth="1"/>
    <col min="7" max="7" width="6.33203125" bestFit="1" customWidth="1"/>
    <col min="8" max="8" width="48.5546875" customWidth="1"/>
    <col min="13" max="13" width="15.6640625" bestFit="1" customWidth="1"/>
  </cols>
  <sheetData>
    <row r="1" spans="1:22" ht="18" x14ac:dyDescent="0.3">
      <c r="A1" s="561" t="s">
        <v>213</v>
      </c>
      <c r="B1" s="562"/>
      <c r="C1" s="562"/>
      <c r="D1" s="562"/>
      <c r="E1" s="562"/>
      <c r="F1" s="562"/>
      <c r="G1" s="562"/>
      <c r="H1" s="562"/>
      <c r="I1" s="562"/>
      <c r="J1" s="562"/>
      <c r="K1" s="562"/>
      <c r="L1" s="562"/>
      <c r="M1" s="562"/>
      <c r="N1" s="562"/>
      <c r="O1" s="562"/>
      <c r="P1" s="562"/>
      <c r="Q1" s="562"/>
      <c r="R1" s="562"/>
      <c r="S1" s="562"/>
      <c r="T1" s="562"/>
      <c r="U1" s="562"/>
      <c r="V1" s="562"/>
    </row>
    <row r="2" spans="1:22" ht="21" x14ac:dyDescent="0.4">
      <c r="C2" s="191"/>
      <c r="D2" s="192"/>
      <c r="E2" s="193"/>
      <c r="F2" s="194"/>
    </row>
    <row r="3" spans="1:22" x14ac:dyDescent="0.3">
      <c r="C3" s="191"/>
      <c r="E3" s="193"/>
    </row>
    <row r="4" spans="1:22" ht="26.4" x14ac:dyDescent="0.85">
      <c r="C4" s="191"/>
      <c r="D4" s="192"/>
      <c r="I4" s="195"/>
      <c r="J4" s="195"/>
      <c r="K4" s="195"/>
      <c r="L4" s="195"/>
      <c r="M4" s="193"/>
      <c r="N4" s="196"/>
      <c r="O4" s="196" t="s">
        <v>214</v>
      </c>
      <c r="P4" s="194"/>
      <c r="Q4" s="194"/>
    </row>
    <row r="5" spans="1:22" x14ac:dyDescent="0.3">
      <c r="C5" s="191"/>
      <c r="I5" s="195"/>
      <c r="J5" s="195"/>
      <c r="K5" s="195"/>
      <c r="L5" s="195"/>
      <c r="M5" s="193"/>
      <c r="N5" s="193"/>
      <c r="O5" s="193"/>
    </row>
    <row r="6" spans="1:22" ht="21" x14ac:dyDescent="0.4">
      <c r="C6" s="191"/>
      <c r="D6" s="192"/>
      <c r="I6" s="195"/>
      <c r="J6" s="195"/>
      <c r="K6" s="195"/>
      <c r="L6" s="195"/>
      <c r="M6" s="193"/>
      <c r="N6" s="193"/>
      <c r="O6" s="193"/>
    </row>
    <row r="7" spans="1:22" ht="15" thickBot="1" x14ac:dyDescent="0.35">
      <c r="C7" s="191"/>
      <c r="I7" s="195"/>
      <c r="J7" s="195"/>
      <c r="K7" s="195"/>
      <c r="L7" s="195"/>
      <c r="M7" s="195"/>
      <c r="N7" s="195"/>
      <c r="O7" s="195"/>
    </row>
    <row r="8" spans="1:22" ht="21" x14ac:dyDescent="0.4">
      <c r="C8" s="191"/>
      <c r="D8" s="192"/>
      <c r="I8" s="197" t="s">
        <v>215</v>
      </c>
      <c r="J8" s="198"/>
      <c r="K8" s="198"/>
      <c r="L8" s="198"/>
      <c r="M8" s="199"/>
      <c r="N8" s="195"/>
      <c r="O8" s="200" t="s">
        <v>216</v>
      </c>
      <c r="P8" s="201"/>
      <c r="Q8" s="201"/>
      <c r="R8" s="201"/>
      <c r="S8" s="202"/>
    </row>
    <row r="9" spans="1:22" ht="18" x14ac:dyDescent="0.3">
      <c r="C9" s="191"/>
      <c r="I9" s="203"/>
      <c r="J9" s="195"/>
      <c r="K9" s="236" t="s">
        <v>217</v>
      </c>
      <c r="L9" s="237"/>
      <c r="M9" s="204" t="s">
        <v>218</v>
      </c>
      <c r="N9" s="195"/>
      <c r="O9" s="203"/>
      <c r="P9" s="195"/>
      <c r="Q9" s="559" t="s">
        <v>217</v>
      </c>
      <c r="R9" s="560"/>
      <c r="S9" s="204" t="s">
        <v>232</v>
      </c>
    </row>
    <row r="10" spans="1:22" ht="21" x14ac:dyDescent="0.4">
      <c r="C10" s="191"/>
      <c r="D10" s="192"/>
      <c r="I10" s="205" t="s">
        <v>219</v>
      </c>
      <c r="J10" s="193"/>
      <c r="K10" s="572">
        <f>+I17</f>
        <v>0</v>
      </c>
      <c r="L10" s="573"/>
      <c r="M10" s="206"/>
      <c r="N10" s="193"/>
      <c r="O10" s="205" t="s">
        <v>220</v>
      </c>
      <c r="P10" s="193"/>
      <c r="Q10" s="574">
        <f>+'3. Assiette des heures CPOM'!J10</f>
        <v>0</v>
      </c>
      <c r="R10" s="575"/>
      <c r="S10" s="242">
        <f>+IFERROR(K11/Q10,0)</f>
        <v>0</v>
      </c>
    </row>
    <row r="11" spans="1:22" x14ac:dyDescent="0.3">
      <c r="C11" s="191"/>
      <c r="I11" s="207" t="s">
        <v>221</v>
      </c>
      <c r="J11" s="193"/>
      <c r="K11" s="572">
        <f>+J17</f>
        <v>0</v>
      </c>
      <c r="L11" s="573"/>
      <c r="M11" s="208">
        <f>+IFERROR(K11/K10,0)</f>
        <v>0</v>
      </c>
      <c r="N11" s="193"/>
      <c r="O11" s="205" t="s">
        <v>230</v>
      </c>
      <c r="P11" s="193"/>
      <c r="Q11" s="572">
        <f>+K10-Q10</f>
        <v>0</v>
      </c>
      <c r="R11" s="573"/>
      <c r="S11" s="206"/>
    </row>
    <row r="12" spans="1:22" ht="21.6" thickBot="1" x14ac:dyDescent="0.45">
      <c r="C12" s="191"/>
      <c r="D12" s="192"/>
      <c r="I12" s="207"/>
      <c r="J12" s="193"/>
      <c r="K12" s="232"/>
      <c r="L12" s="233"/>
      <c r="M12" s="206"/>
      <c r="N12" s="193"/>
      <c r="O12" s="209"/>
      <c r="P12" s="193"/>
      <c r="Q12" s="210"/>
      <c r="R12" s="211"/>
      <c r="S12" s="206"/>
    </row>
    <row r="13" spans="1:22" ht="15.6" thickTop="1" thickBot="1" x14ac:dyDescent="0.35">
      <c r="B13" s="272" t="s">
        <v>236</v>
      </c>
      <c r="C13" s="191"/>
      <c r="I13" s="212" t="s">
        <v>222</v>
      </c>
      <c r="J13" s="213"/>
      <c r="K13" s="234">
        <f>+IF(K10-K11&lt;0,0,K10-K11)</f>
        <v>0</v>
      </c>
      <c r="L13" s="235"/>
      <c r="M13" s="214"/>
      <c r="O13" s="212" t="s">
        <v>223</v>
      </c>
      <c r="P13" s="213"/>
      <c r="Q13" s="215">
        <f>+Q11+Q12+Q10</f>
        <v>0</v>
      </c>
      <c r="R13" s="216"/>
      <c r="S13" s="214"/>
    </row>
    <row r="14" spans="1:22" ht="21" x14ac:dyDescent="0.4">
      <c r="C14" s="191"/>
      <c r="D14" s="192"/>
      <c r="E14" s="193"/>
      <c r="O14" t="s">
        <v>231</v>
      </c>
    </row>
    <row r="15" spans="1:22" x14ac:dyDescent="0.3">
      <c r="C15" s="191"/>
      <c r="E15" s="193"/>
    </row>
    <row r="16" spans="1:22" ht="18" x14ac:dyDescent="0.3">
      <c r="B16" s="248"/>
      <c r="C16" s="217"/>
      <c r="D16" s="218"/>
      <c r="E16" s="218"/>
      <c r="F16" s="218"/>
      <c r="G16" s="218"/>
      <c r="H16" s="218"/>
      <c r="I16" s="563" t="s">
        <v>35</v>
      </c>
      <c r="J16" s="564"/>
      <c r="K16" s="564"/>
      <c r="L16" s="564"/>
      <c r="M16" s="244" t="s">
        <v>235</v>
      </c>
    </row>
    <row r="17" spans="2:13" ht="18" x14ac:dyDescent="0.3">
      <c r="B17" s="250"/>
      <c r="C17" s="217"/>
      <c r="D17" s="218"/>
      <c r="E17" s="218"/>
      <c r="F17" s="218"/>
      <c r="G17" s="218"/>
      <c r="H17" s="218"/>
      <c r="I17" s="238">
        <f>SUBTOTAL(9,I20:I143)</f>
        <v>0</v>
      </c>
      <c r="J17" s="239">
        <f>SUBTOTAL(9,J20:J143)</f>
        <v>0</v>
      </c>
      <c r="K17" s="219">
        <f>+IFERROR(J17/I17,0)</f>
        <v>0</v>
      </c>
      <c r="L17" s="220">
        <f>+I17-J17</f>
        <v>0</v>
      </c>
      <c r="M17" s="247"/>
    </row>
    <row r="18" spans="2:13" ht="18" x14ac:dyDescent="0.3">
      <c r="B18" s="250"/>
      <c r="C18" s="217"/>
      <c r="D18" s="218"/>
      <c r="E18" s="218"/>
      <c r="F18" s="218"/>
      <c r="G18" s="218"/>
      <c r="H18" s="218"/>
      <c r="I18" s="570" t="s">
        <v>225</v>
      </c>
      <c r="J18" s="570"/>
      <c r="K18" s="570"/>
      <c r="L18" s="571"/>
      <c r="M18" s="243">
        <f>+SUBTOTAL(9,M20:M142)</f>
        <v>0</v>
      </c>
    </row>
    <row r="19" spans="2:13" ht="41.4" x14ac:dyDescent="0.3">
      <c r="B19" s="252" t="s">
        <v>202</v>
      </c>
      <c r="C19" s="183" t="s">
        <v>203</v>
      </c>
      <c r="D19" s="184" t="s">
        <v>6</v>
      </c>
      <c r="E19" s="185" t="s">
        <v>204</v>
      </c>
      <c r="F19" s="184" t="s">
        <v>205</v>
      </c>
      <c r="G19" s="185" t="s">
        <v>206</v>
      </c>
      <c r="H19" s="184" t="s">
        <v>207</v>
      </c>
      <c r="I19" s="221" t="s">
        <v>38</v>
      </c>
      <c r="J19" s="222" t="s">
        <v>39</v>
      </c>
      <c r="K19" s="222" t="s">
        <v>226</v>
      </c>
      <c r="L19" s="223" t="s">
        <v>40</v>
      </c>
      <c r="M19" s="224" t="s">
        <v>229</v>
      </c>
    </row>
    <row r="20" spans="2:13" ht="92.4" x14ac:dyDescent="0.3">
      <c r="B20" s="412">
        <f>+'4. Choix des F.A'!F19</f>
        <v>0</v>
      </c>
      <c r="C20" s="225">
        <f>+'FA 1.1.A'!$C$12</f>
        <v>1</v>
      </c>
      <c r="D20" s="189" t="str">
        <f>+'FA 1.1.A'!$C$13</f>
        <v>Accompagner des personnes dont le profil de prise en charge présente des spécificités</v>
      </c>
      <c r="E20" s="189" t="str">
        <f>+'FA 1.1.A'!$C$15</f>
        <v>1.1</v>
      </c>
      <c r="F20" s="189" t="str">
        <f>+'FA 1.1.A'!$C$16</f>
        <v xml:space="preserve">Réflexe prévention
Repérer les situations à risque puis orienter les personnes ainsi repérées comme fragiles vers les réponses adaptées  </v>
      </c>
      <c r="G20" s="189" t="str">
        <f>+'FA 1.1.A'!$C$19</f>
        <v>1.1.A</v>
      </c>
      <c r="H20" s="190" t="str">
        <f>+'FA 1.1.A'!$C$20</f>
        <v>Sensibiliser les responsables de secteur et encadrants au repérage des fragilités et à la prévention des risques au domicile (dénutrition, chutes, troubles sensoriels…), en s’appuyant notamment sur les actions de sensibilisation menées par l’Agence AutonomY</v>
      </c>
      <c r="I20" s="226">
        <f>+'FA 1.1.A'!$AF$51</f>
        <v>0</v>
      </c>
      <c r="J20" s="227">
        <f>+'FA 1.1.A'!$AI$51</f>
        <v>0</v>
      </c>
      <c r="K20" s="228">
        <f t="shared" ref="K20:K66" si="0">+IFERROR(J20/I20,0)</f>
        <v>0</v>
      </c>
      <c r="L20" s="229">
        <f t="shared" ref="L20:L66" si="1">I20-J20</f>
        <v>0</v>
      </c>
      <c r="M20" s="231">
        <f>+'FA 1.1.A'!$AN$51</f>
        <v>0</v>
      </c>
    </row>
    <row r="21" spans="2:13" ht="92.4" x14ac:dyDescent="0.3">
      <c r="B21" s="412">
        <f>+'4. Choix des F.A'!F20</f>
        <v>0</v>
      </c>
      <c r="C21" s="225">
        <f>+'FA 1.1.B'!$C$12</f>
        <v>1</v>
      </c>
      <c r="D21" s="189" t="str">
        <f>+'FA 1.1.B'!$C$13</f>
        <v>Accompagner des personnes dont le profil de prise en charge présente des spécificités</v>
      </c>
      <c r="E21" s="189" t="str">
        <f>+'FA 1.1.B'!$C$15</f>
        <v>1.1</v>
      </c>
      <c r="F21" s="189" t="str">
        <f>+'FA 1.1.B'!$C$16</f>
        <v xml:space="preserve">Réflexe prévention
Repérer les situations à risque puis orienter les personnes ainsi repérées comme fragiles vers les réponses adaptées  </v>
      </c>
      <c r="G21" s="189" t="str">
        <f>+'FA 1.1.B'!$C$19</f>
        <v>1.1.B</v>
      </c>
      <c r="H21" s="190" t="str">
        <f>+'FA 1.1.B'!$C$20</f>
        <v>Sensibiliser les responsables de secteur et encadrants au repérage des fragilités et à la prévention des risques au domicile (dénutrition, chutes, troubles sensoriels…), en s’appuyant notamment sur les actions de sensibilisation menées par l’Agence AutonomY</v>
      </c>
      <c r="I21" s="226">
        <f>+'FA 1.1.B'!$AF$51</f>
        <v>0</v>
      </c>
      <c r="J21" s="227">
        <f>+'FA 1.1.B'!$AI$51</f>
        <v>0</v>
      </c>
      <c r="K21" s="228">
        <f t="shared" si="0"/>
        <v>0</v>
      </c>
      <c r="L21" s="229">
        <f t="shared" si="1"/>
        <v>0</v>
      </c>
      <c r="M21" s="231">
        <f>+'FA 1.1.B'!$AN$51</f>
        <v>0</v>
      </c>
    </row>
    <row r="22" spans="2:13" ht="92.4" x14ac:dyDescent="0.3">
      <c r="B22" s="412">
        <f>+'4. Choix des F.A'!F21</f>
        <v>0</v>
      </c>
      <c r="C22" s="225">
        <f>+'FA 1.1.C'!$C$12</f>
        <v>1</v>
      </c>
      <c r="D22" s="189" t="str">
        <f>+'FA 1.1.C'!$C$13</f>
        <v>Accompagner des personnes dont le profil de prise en charge présente des spécificités</v>
      </c>
      <c r="E22" s="189" t="str">
        <f>+'FA 1.1.C'!$C$15</f>
        <v>1.1</v>
      </c>
      <c r="F22" s="189" t="str">
        <f>+'FA 1.1.C'!$C$16</f>
        <v xml:space="preserve">Réflexe prévention
Repérer les situations à risque puis orienter les personnes ainsi repérées comme fragiles vers les réponses adaptées  </v>
      </c>
      <c r="G22" s="189" t="str">
        <f>+'FA 1.1.C'!$C$19</f>
        <v>1.1.C</v>
      </c>
      <c r="H22" s="190" t="str">
        <f>+'FA 1.1.C'!$C$20</f>
        <v>Former les intervenants au repérage des fragilités et à la prévention des risques au domicile (dénutrition, chutes, troubles sensoriels…), en s’appuyant notamment sur les outils déployés et l’offre de formation proposée par l’Agence AutonomY</v>
      </c>
      <c r="I22" s="226">
        <f>+'FA 1.1.C'!$AF$51</f>
        <v>0</v>
      </c>
      <c r="J22" s="227">
        <f>+'FA 1.1.C'!$AI$51</f>
        <v>0</v>
      </c>
      <c r="K22" s="228">
        <f t="shared" si="0"/>
        <v>0</v>
      </c>
      <c r="L22" s="229">
        <f t="shared" si="1"/>
        <v>0</v>
      </c>
      <c r="M22" s="231">
        <f>+'FA 1.1.C'!$AN$51</f>
        <v>0</v>
      </c>
    </row>
    <row r="23" spans="2:13" ht="52.8" x14ac:dyDescent="0.3">
      <c r="B23" s="412">
        <f>+'4. Choix des F.A'!F22</f>
        <v>0</v>
      </c>
      <c r="C23" s="225">
        <f>+'FA 1.2.A'!$C$12</f>
        <v>1</v>
      </c>
      <c r="D23" s="189" t="str">
        <f>+'FA 1.2.A'!$C$13</f>
        <v>Accompagner des personnes dont le profil de prise en charge présente des spécificités</v>
      </c>
      <c r="E23" s="189" t="str">
        <f>+'FA 1.2.A'!$C$15</f>
        <v>1.2</v>
      </c>
      <c r="F23" s="189" t="str">
        <f>+'FA 1.2.A'!$C$16</f>
        <v>Développer les interventions auprès de publics spécifiques</v>
      </c>
      <c r="G23" s="189" t="str">
        <f>+'FA 1.2.A'!$C$19</f>
        <v>1.2.A</v>
      </c>
      <c r="H23" s="190" t="str">
        <f>+'FA 1.2.A'!$C$20</f>
        <v xml:space="preserve">Former les intervenants sur les spécificités de certaines prises en charge </v>
      </c>
      <c r="I23" s="226">
        <f>+'FA 1.2.A'!$AF$51</f>
        <v>0</v>
      </c>
      <c r="J23" s="227">
        <f>+'FA 1.2.A'!$AI$51</f>
        <v>0</v>
      </c>
      <c r="K23" s="228">
        <f t="shared" si="0"/>
        <v>0</v>
      </c>
      <c r="L23" s="229">
        <f t="shared" si="1"/>
        <v>0</v>
      </c>
      <c r="M23" s="231">
        <f>+'FA 1.2.A'!$AN$51</f>
        <v>0</v>
      </c>
    </row>
    <row r="24" spans="2:13" ht="57.6" x14ac:dyDescent="0.3">
      <c r="B24" s="412">
        <f>+'4. Choix des F.A'!F23</f>
        <v>0</v>
      </c>
      <c r="C24" s="225">
        <f>+'FA 1.2.B'!$C$12</f>
        <v>1</v>
      </c>
      <c r="D24" s="189" t="str">
        <f>+'FA 1.2.B'!$C$13</f>
        <v>Accompagner des personnes dont le profil de prise en charge présente des spécificités</v>
      </c>
      <c r="E24" s="189" t="str">
        <f>+'FA 1.2.B'!$C$15</f>
        <v>1.2</v>
      </c>
      <c r="F24" s="189" t="str">
        <f>+'FA 1.2.B'!$C$16</f>
        <v>Développer les interventions auprès de publics spécifiques</v>
      </c>
      <c r="G24" s="189" t="str">
        <f>+'FA 1.2.B'!$C$19</f>
        <v>1.2.B</v>
      </c>
      <c r="H24" s="190" t="str">
        <f>+'FA 1.2.B'!$C$20</f>
        <v xml:space="preserve">Attribuer une prime / indemnité spécifique en faveur des salariés intervenant lorsqu’ils montent en compétences ou acquièrent une expertise, et qu’ils interviennent auprès d’un public aux besoins d’accompagnement spécifique </v>
      </c>
      <c r="I24" s="226">
        <f>+'FA 1.2.B'!$AF$51</f>
        <v>0</v>
      </c>
      <c r="J24" s="227">
        <f>+'FA 1.2.B'!$AI$51</f>
        <v>0</v>
      </c>
      <c r="K24" s="228">
        <f t="shared" si="0"/>
        <v>0</v>
      </c>
      <c r="L24" s="229">
        <f t="shared" si="1"/>
        <v>0</v>
      </c>
      <c r="M24" s="231">
        <f>+'FA 1.2.B'!$AN$51</f>
        <v>0</v>
      </c>
    </row>
    <row r="25" spans="2:13" ht="57.6" x14ac:dyDescent="0.3">
      <c r="B25" s="412">
        <f>+'4. Choix des F.A'!F24</f>
        <v>0</v>
      </c>
      <c r="C25" s="225">
        <f>+'FA 1.2.C'!$C$12</f>
        <v>1</v>
      </c>
      <c r="D25" s="189" t="str">
        <f>+'FA 1.2.C'!$C$13</f>
        <v>Accompagner des personnes dont le profil de prise en charge présente des spécificités</v>
      </c>
      <c r="E25" s="189" t="str">
        <f>+'FA 1.2.C'!$C$15</f>
        <v>1.2</v>
      </c>
      <c r="F25" s="189" t="str">
        <f>+'FA 1.2.C'!$C$16</f>
        <v>Développer les interventions auprès de publics spécifiques</v>
      </c>
      <c r="G25" s="189" t="str">
        <f>+'FA 1.2.C'!$C$19</f>
        <v>1.2.C</v>
      </c>
      <c r="H25" s="190" t="str">
        <f>+'FA 1.2.C'!$C$20</f>
        <v xml:space="preserve">Organiser des interventions fractionnées ou en binôme lorsqu’elles répondent à un besoin de la personne accompagnée en raison de ses spécificités de prise en charge </v>
      </c>
      <c r="I25" s="226">
        <f>+'FA 1.2.C'!$AF$51</f>
        <v>0</v>
      </c>
      <c r="J25" s="227">
        <f>+'FA 1.2.C'!$AI$51</f>
        <v>0</v>
      </c>
      <c r="K25" s="228">
        <f t="shared" si="0"/>
        <v>0</v>
      </c>
      <c r="L25" s="229">
        <f t="shared" si="1"/>
        <v>0</v>
      </c>
      <c r="M25" s="231">
        <f>+'FA 1.2.C'!$AN$51</f>
        <v>0</v>
      </c>
    </row>
    <row r="26" spans="2:13" ht="52.8" x14ac:dyDescent="0.3">
      <c r="B26" s="412">
        <f>+'4. Choix des F.A'!F25</f>
        <v>0</v>
      </c>
      <c r="C26" s="225">
        <f>+'FA 1.2.D'!$C$12</f>
        <v>1</v>
      </c>
      <c r="D26" s="189" t="str">
        <f>+'FA 1.2.D'!$C$13</f>
        <v>Accompagner des personnes dont le profil de prise en charge présente des spécificités</v>
      </c>
      <c r="E26" s="189" t="str">
        <f>+'FA 1.2.D'!$C$15</f>
        <v>1.2</v>
      </c>
      <c r="F26" s="189" t="str">
        <f>+'FA 1.2.D'!$C$16</f>
        <v>Développer les interventions auprès de publics spécifiques</v>
      </c>
      <c r="G26" s="189" t="str">
        <f>+'FA 1.2.D'!$C$19</f>
        <v>1.2.D</v>
      </c>
      <c r="H26" s="190" t="str">
        <f>+'FA 1.2.D'!$C$20</f>
        <v>Mettre en place un tutorat pour les prises en charge complexes</v>
      </c>
      <c r="I26" s="226">
        <f>+'FA 1.2.D'!$AF$51</f>
        <v>0</v>
      </c>
      <c r="J26" s="227">
        <f>+'FA 1.2.D'!$AI$51</f>
        <v>0</v>
      </c>
      <c r="K26" s="228">
        <f t="shared" si="0"/>
        <v>0</v>
      </c>
      <c r="L26" s="229">
        <f t="shared" si="1"/>
        <v>0</v>
      </c>
      <c r="M26" s="231">
        <f>+'FA 1.2.D'!$AN$51</f>
        <v>0</v>
      </c>
    </row>
    <row r="27" spans="2:13" ht="52.8" x14ac:dyDescent="0.3">
      <c r="B27" s="412">
        <f>+'4. Choix des F.A'!F26</f>
        <v>0</v>
      </c>
      <c r="C27" s="225">
        <f>+'FA 1.2.E'!$C$12</f>
        <v>1</v>
      </c>
      <c r="D27" s="189" t="str">
        <f>+'FA 1.2.E'!$C$13</f>
        <v>Accompagner des personnes dont le profil de prise en charge présente des spécificités</v>
      </c>
      <c r="E27" s="189" t="str">
        <f>+'FA 1.2.E'!$C$15</f>
        <v>1.2</v>
      </c>
      <c r="F27" s="189" t="str">
        <f>+'FA 1.2.E'!$C$16</f>
        <v>Développer les interventions auprès de publics spécifiques</v>
      </c>
      <c r="G27" s="189" t="str">
        <f>+'FA 1.2.E'!$C$19</f>
        <v>1.2.E</v>
      </c>
      <c r="H27" s="190" t="str">
        <f>+'FA 1.2.E'!$C$20</f>
        <v>Organiser des groupes d’analyse des pratiques autour des prises en charge complexes</v>
      </c>
      <c r="I27" s="226">
        <f>+'FA 1.2.E'!$AF$51</f>
        <v>0</v>
      </c>
      <c r="J27" s="227">
        <f>+'FA 1.2.E'!$AI$51</f>
        <v>0</v>
      </c>
      <c r="K27" s="228">
        <f t="shared" si="0"/>
        <v>0</v>
      </c>
      <c r="L27" s="229">
        <f t="shared" si="1"/>
        <v>0</v>
      </c>
      <c r="M27" s="231">
        <f>+'FA 1.2.E'!$AN$51</f>
        <v>0</v>
      </c>
    </row>
    <row r="28" spans="2:13" ht="90" customHeight="1" x14ac:dyDescent="0.3">
      <c r="B28" s="412">
        <f>+'4. Choix des F.A'!F27</f>
        <v>0</v>
      </c>
      <c r="C28" s="225">
        <f>+'FA 1.3.A'!$C$12</f>
        <v>1</v>
      </c>
      <c r="D28" s="189" t="str">
        <f>+'FA 1.3.A'!$C$13</f>
        <v>Accompagner des personnes dont le profil de prise en charge présente des spécificités</v>
      </c>
      <c r="E28" s="189" t="str">
        <f>+'FA 1.3.A'!$C$15</f>
        <v>1.3</v>
      </c>
      <c r="F28" s="189" t="str">
        <f>+'FA 1.3.A'!$C$16</f>
        <v>Améliorer la coordination des interventions autour des personnes accompagnées</v>
      </c>
      <c r="G28" s="189" t="str">
        <f>+'FA 1.3.A'!$C$19</f>
        <v>1.3.A</v>
      </c>
      <c r="H28" s="190" t="str">
        <f>+'FA 1.3.A'!$C$20</f>
        <v>Formaliser un partenariat avec un opérateur du soin à domicile (SSIAD, IDEL, maison de santé…) afin d’anticiper la transformation des SAAD vers des services autonomie à domicile, communiquer la convention signée aux services du Département et de l’Agence AutonomY</v>
      </c>
      <c r="I28" s="226">
        <f>+'FA 1.3.A'!$AF$51</f>
        <v>0</v>
      </c>
      <c r="J28" s="227">
        <f>+'FA 1.3.A'!$AI$51</f>
        <v>0</v>
      </c>
      <c r="K28" s="228">
        <f t="shared" si="0"/>
        <v>0</v>
      </c>
      <c r="L28" s="229">
        <f t="shared" si="1"/>
        <v>0</v>
      </c>
      <c r="M28" s="231">
        <f>+'FA 1.3.A'!$AN$51</f>
        <v>0</v>
      </c>
    </row>
    <row r="29" spans="2:13" ht="66" x14ac:dyDescent="0.3">
      <c r="B29" s="412">
        <f>+'4. Choix des F.A'!F28</f>
        <v>0</v>
      </c>
      <c r="C29" s="225">
        <f>+'FA 1.3.B'!$C$12</f>
        <v>1</v>
      </c>
      <c r="D29" s="189" t="str">
        <f>+'FA 1.3.B'!$C$13</f>
        <v>Accompagner des personnes dont le profil de prise en charge présente des spécificités</v>
      </c>
      <c r="E29" s="189" t="str">
        <f>+'FA 1.3.B'!$C$15</f>
        <v>1.3</v>
      </c>
      <c r="F29" s="189" t="str">
        <f>+'FA 1.3.B'!$C$16</f>
        <v>Améliorer la coordination des interventions autour des personnes accompagnées</v>
      </c>
      <c r="G29" s="189" t="str">
        <f>+'FA 1.3.B'!$C$19</f>
        <v>1.3.B</v>
      </c>
      <c r="H29" s="190" t="str">
        <f>+'FA 1.3.B'!$C$20</f>
        <v>S’engager dans un partenariat avec la CNAV : OSCAR et/ou ARDH et/ou aide à domicile mutualisée, communiquer les conventions signées aux services du Département et de l’Agence AutonomY</v>
      </c>
      <c r="I29" s="226">
        <f>+'FA 1.3.B'!$AF$51</f>
        <v>0</v>
      </c>
      <c r="J29" s="227">
        <f>+'FA 1.3.B'!$AI$51</f>
        <v>0</v>
      </c>
      <c r="K29" s="228">
        <f t="shared" si="0"/>
        <v>0</v>
      </c>
      <c r="L29" s="229">
        <f t="shared" si="1"/>
        <v>0</v>
      </c>
      <c r="M29" s="231">
        <f>+'FA 1.3.B'!$AN$51</f>
        <v>0</v>
      </c>
    </row>
    <row r="30" spans="2:13" ht="66" x14ac:dyDescent="0.3">
      <c r="B30" s="412">
        <f>+'4. Choix des F.A'!F29</f>
        <v>0</v>
      </c>
      <c r="C30" s="225">
        <f>+'FA 1.3.C'!$C$12</f>
        <v>1</v>
      </c>
      <c r="D30" s="189" t="str">
        <f>+'FA 1.3.C'!$C$13</f>
        <v>Accompagner des personnes dont le profil de prise en charge présente des spécificités</v>
      </c>
      <c r="E30" s="189" t="str">
        <f>+'FA 1.3.C'!$C$15</f>
        <v>1.3</v>
      </c>
      <c r="F30" s="189" t="str">
        <f>+'FA 1.3.C'!$C$16</f>
        <v>Améliorer la coordination des interventions autour des personnes accompagnées</v>
      </c>
      <c r="G30" s="189" t="str">
        <f>+'FA 1.3.C'!$C$19</f>
        <v>1.3.C</v>
      </c>
      <c r="H30" s="190" t="str">
        <f>+'FA 1.3.C'!$C$20</f>
        <v>Etablir un partenariat avec un établissement médico-social « ressource » ou « territorial » implanté sur le territoire d’intervention (EHPAD, FAM, USLD…)</v>
      </c>
      <c r="I30" s="226">
        <f>+'FA 1.3.C'!$AF$51</f>
        <v>0</v>
      </c>
      <c r="J30" s="227">
        <f>+'FA 1.3.C'!$AI$51</f>
        <v>0</v>
      </c>
      <c r="K30" s="228">
        <f t="shared" si="0"/>
        <v>0</v>
      </c>
      <c r="L30" s="229">
        <f t="shared" si="1"/>
        <v>0</v>
      </c>
      <c r="M30" s="231">
        <f>+'FA 1.3.C'!$AN$51</f>
        <v>0</v>
      </c>
    </row>
    <row r="31" spans="2:13" ht="66" x14ac:dyDescent="0.3">
      <c r="B31" s="412">
        <f>+'4. Choix des F.A'!F30</f>
        <v>0</v>
      </c>
      <c r="C31" s="225">
        <f>+'FA 1.3.D'!$C$12</f>
        <v>1</v>
      </c>
      <c r="D31" s="189" t="str">
        <f>+'FA 1.3.D'!$C$13</f>
        <v>Accompagner des personnes dont le profil de prise en charge présente des spécificités</v>
      </c>
      <c r="E31" s="189" t="str">
        <f>+'FA 1.3.D'!$C$15</f>
        <v>1.3</v>
      </c>
      <c r="F31" s="189" t="str">
        <f>+'FA 1.3.D'!$C$16</f>
        <v>Améliorer la coordination des interventions autour des personnes accompagnées</v>
      </c>
      <c r="G31" s="189" t="str">
        <f>+'FA 1.3.D'!$C$19</f>
        <v>1.3.D</v>
      </c>
      <c r="H31" s="190" t="str">
        <f>+'FA 1.3.D'!$C$20</f>
        <v>Etablir un partenariat avec un service hospitalier afin de sécuriser et faciliter les entrées et sorties d’hospitalisation</v>
      </c>
      <c r="I31" s="226">
        <f>+'FA 1.3.D'!$AF$51</f>
        <v>0</v>
      </c>
      <c r="J31" s="227">
        <f>+'FA 1.3.D'!$AI$51</f>
        <v>0</v>
      </c>
      <c r="K31" s="228">
        <f t="shared" si="0"/>
        <v>0</v>
      </c>
      <c r="L31" s="229">
        <f t="shared" si="1"/>
        <v>0</v>
      </c>
      <c r="M31" s="231">
        <f>+'FA 1.3.D'!$AN$51</f>
        <v>0</v>
      </c>
    </row>
    <row r="32" spans="2:13" ht="66" x14ac:dyDescent="0.3">
      <c r="B32" s="412">
        <f>+'4. Choix des F.A'!F31</f>
        <v>0</v>
      </c>
      <c r="C32" s="225">
        <f>+'FA 2.1.A'!$C$12</f>
        <v>2</v>
      </c>
      <c r="D32" s="189" t="str">
        <f>+'FA 2.1.A'!$C$13</f>
        <v>Intervenir sur une amplitude horaire incluant les soirs, les week ends et les jours fériés</v>
      </c>
      <c r="E32" s="189" t="str">
        <f>+'FA 2.1.A'!$C$15</f>
        <v>2.1</v>
      </c>
      <c r="F32" s="189" t="str">
        <f>+'FA 2.1.A'!$C$16</f>
        <v xml:space="preserve">Mieux rémunérer les interventions ou astreintes réalisées aux horaires atypiques </v>
      </c>
      <c r="G32" s="189" t="str">
        <f>+'FA 2.1.A'!$C$19</f>
        <v>2.1.A</v>
      </c>
      <c r="H32" s="190" t="str">
        <f>+'FA 2.1.A'!$C$20</f>
        <v xml:space="preserve">Attribuer une prime / indemnité spécifique en faveur des salariés intervenant sur des tranches horaires atypiques </v>
      </c>
      <c r="I32" s="226">
        <f>+'FA 2.1.A'!$AF$51</f>
        <v>0</v>
      </c>
      <c r="J32" s="227">
        <f>+'FA 2.1.A'!$AI$51</f>
        <v>0</v>
      </c>
      <c r="K32" s="228">
        <f t="shared" si="0"/>
        <v>0</v>
      </c>
      <c r="L32" s="229">
        <f t="shared" si="1"/>
        <v>0</v>
      </c>
      <c r="M32" s="231">
        <f>+'FA 2.1.A'!$AN$51</f>
        <v>0</v>
      </c>
    </row>
    <row r="33" spans="2:13" ht="66" x14ac:dyDescent="0.3">
      <c r="B33" s="412">
        <f>+'4. Choix des F.A'!F32</f>
        <v>0</v>
      </c>
      <c r="C33" s="225">
        <f>+'FA 2.1.B'!$C$12</f>
        <v>2</v>
      </c>
      <c r="D33" s="189" t="str">
        <f>+'FA 2.1.B'!$C$13</f>
        <v>Intervenir sur une amplitude horaire incluant les soirs, les week ends et les jours fériés</v>
      </c>
      <c r="E33" s="189" t="str">
        <f>+'FA 2.1.B'!$C$15</f>
        <v>2.1</v>
      </c>
      <c r="F33" s="189" t="str">
        <f>+'FA 2.1.B'!$C$16</f>
        <v xml:space="preserve">Mieux rémunérer les interventions ou astreintes réalisées aux horaires atypiques </v>
      </c>
      <c r="G33" s="189" t="str">
        <f>+'FA 2.1.B'!$C$19</f>
        <v>2.1.B</v>
      </c>
      <c r="H33" s="190" t="str">
        <f>+'FA 2.1.B'!$C$20</f>
        <v xml:space="preserve">Organiser des gardes / tournées / rondes de nuit </v>
      </c>
      <c r="I33" s="226">
        <f>+'FA 2.1.B'!$AF$51</f>
        <v>0</v>
      </c>
      <c r="J33" s="227">
        <f>+'FA 2.1.B'!$AI$51</f>
        <v>0</v>
      </c>
      <c r="K33" s="228">
        <f t="shared" si="0"/>
        <v>0</v>
      </c>
      <c r="L33" s="229">
        <f t="shared" si="1"/>
        <v>0</v>
      </c>
      <c r="M33" s="231">
        <f>+'FA 2.1.B'!$AN$51</f>
        <v>0</v>
      </c>
    </row>
    <row r="34" spans="2:13" ht="97.95" customHeight="1" x14ac:dyDescent="0.3">
      <c r="B34" s="412">
        <f>+'4. Choix des F.A'!F33</f>
        <v>0</v>
      </c>
      <c r="C34" s="225">
        <f>+'FA 2.1.C'!$C$12</f>
        <v>2</v>
      </c>
      <c r="D34" s="189" t="str">
        <f>+'FA 2.1.C'!$C$13</f>
        <v>Intervenir sur une amplitude horaire incluant les soirs, les week ends et les jours fériés</v>
      </c>
      <c r="E34" s="189" t="str">
        <f>+'FA 2.1.C'!$C$15</f>
        <v>2.1</v>
      </c>
      <c r="F34" s="189" t="str">
        <f>+'FA 2.1.C'!$C$16</f>
        <v xml:space="preserve">Mieux rémunérer les interventions ou astreintes réalisées aux horaires atypiques </v>
      </c>
      <c r="G34" s="189" t="str">
        <f>+'FA 2.1.C'!$C$19</f>
        <v>2.1.C</v>
      </c>
      <c r="H34" s="190" t="str">
        <f>+'FA 2.1.C'!$C$20</f>
        <v xml:space="preserve">Organiser des astreintes de nuit, de week-end et les jours fériés pour le remplacement de salariés absents et pour répondre en urgence aux besoins des personnes accompagnées (par exemple, par la création d’une ligne d’appel centralisée de nuit commune à plusieurs SAAD locaux et la rémunération des personnels d’astreinte) </v>
      </c>
      <c r="I34" s="226">
        <f>+'FA 2.1.C'!$AF$51</f>
        <v>0</v>
      </c>
      <c r="J34" s="227">
        <f>+'FA 2.1.C'!$AI$51</f>
        <v>0</v>
      </c>
      <c r="K34" s="228">
        <f t="shared" si="0"/>
        <v>0</v>
      </c>
      <c r="L34" s="229">
        <f t="shared" si="1"/>
        <v>0</v>
      </c>
      <c r="M34" s="231">
        <f>+'FA 2.1.C'!$AN$51</f>
        <v>0</v>
      </c>
    </row>
    <row r="35" spans="2:13" ht="72" x14ac:dyDescent="0.3">
      <c r="B35" s="412">
        <f>+'4. Choix des F.A'!F34</f>
        <v>0</v>
      </c>
      <c r="C35" s="225">
        <f>+'FA 2.2.A'!$C$12</f>
        <v>2</v>
      </c>
      <c r="D35" s="189" t="str">
        <f>+'FA 2.2.A'!$C$13</f>
        <v>Intervenir sur une amplitude horaire incluant les soirs, les week ends et les jours fériés</v>
      </c>
      <c r="E35" s="189" t="str">
        <f>+'FA 2.2.A'!$C$15</f>
        <v>2.2</v>
      </c>
      <c r="F35" s="189" t="str">
        <f>+'FA 2.2.A'!$C$16</f>
        <v>Faciliter la mobilité et renforcer la sécurité des intervenants sur les horaires atypiques</v>
      </c>
      <c r="G35" s="189" t="str">
        <f>+'FA 2.2.A'!$C$19</f>
        <v>2.2.A</v>
      </c>
      <c r="H35" s="190" t="str">
        <f>+'FA 2.2.A'!$C$20</f>
        <v xml:space="preserve">Faciliter la mobilité des salariés ne disposant pas du permis et/ou de véhicule, par une prise en charge des frais liés aux déplacements (taxi/VTC, location de véhicules sans permis ou classiques via LLD, transport en commun…) </v>
      </c>
      <c r="I35" s="226">
        <f>+'FA 2.2.A'!$AF$51</f>
        <v>0</v>
      </c>
      <c r="J35" s="227">
        <f>+'FA 2.2.A'!$AI$51</f>
        <v>0</v>
      </c>
      <c r="K35" s="228">
        <f t="shared" si="0"/>
        <v>0</v>
      </c>
      <c r="L35" s="229">
        <f t="shared" si="1"/>
        <v>0</v>
      </c>
      <c r="M35" s="231">
        <f>+'FA 2.2.A'!$AN$51</f>
        <v>0</v>
      </c>
    </row>
    <row r="36" spans="2:13" ht="52.8" x14ac:dyDescent="0.3">
      <c r="B36" s="412">
        <f>+'4. Choix des F.A'!F35</f>
        <v>0</v>
      </c>
      <c r="C36" s="225">
        <f>+'FA 2.2.B'!$C$12</f>
        <v>2</v>
      </c>
      <c r="D36" s="189" t="str">
        <f>+'FA 2.2.B'!$C$13</f>
        <v>Intervenir sur une amplitude horaire incluant les soirs, les week ends et les jours fériés</v>
      </c>
      <c r="E36" s="189" t="str">
        <f>+'FA 2.2.B'!$C$15</f>
        <v>2.2</v>
      </c>
      <c r="F36" s="189" t="str">
        <f>+'FA 2.2.B'!$C$16</f>
        <v>Faciliter la mobilité et renforcer la sécurité des intervenants sur les horaires atypiques</v>
      </c>
      <c r="G36" s="189" t="str">
        <f>+'FA 2.2.B'!$C$19</f>
        <v>2.2.B</v>
      </c>
      <c r="H36" s="190" t="str">
        <f>+'FA 2.2.B'!$C$20</f>
        <v xml:space="preserve">Financer ou participer au financement du permis de conduire </v>
      </c>
      <c r="I36" s="226">
        <f>+'FA 2.2.B'!$AF$51</f>
        <v>0</v>
      </c>
      <c r="J36" s="227">
        <f>+'FA 2.2.B'!$AI$51</f>
        <v>0</v>
      </c>
      <c r="K36" s="228">
        <f t="shared" si="0"/>
        <v>0</v>
      </c>
      <c r="L36" s="229">
        <f t="shared" si="1"/>
        <v>0</v>
      </c>
      <c r="M36" s="231">
        <f>+'FA 2.2.B'!$AN$51</f>
        <v>0</v>
      </c>
    </row>
    <row r="37" spans="2:13" ht="52.8" x14ac:dyDescent="0.3">
      <c r="B37" s="412">
        <f>+'4. Choix des F.A'!F36</f>
        <v>0</v>
      </c>
      <c r="C37" s="225">
        <f>+'FA 2.2.C'!$C$12</f>
        <v>2</v>
      </c>
      <c r="D37" s="189" t="str">
        <f>+'FA 2.2.C'!$C$13</f>
        <v>Intervenir sur une amplitude horaire incluant les soirs, les week ends et les jours fériés</v>
      </c>
      <c r="E37" s="189" t="str">
        <f>+'FA 2.2.C'!$C$15</f>
        <v>2.2</v>
      </c>
      <c r="F37" s="189" t="str">
        <f>+'FA 2.2.C'!$C$16</f>
        <v>Faciliter la mobilité et renforcer la sécurité des intervenants sur les horaires atypiques</v>
      </c>
      <c r="G37" s="189" t="str">
        <f>+'FA 2.2.C'!$C$19</f>
        <v>2.2.C</v>
      </c>
      <c r="H37" s="190" t="str">
        <f>+'FA 2.2.C'!$C$20</f>
        <v>Financer ou participer au financement de solutions pour la garde des enfants des salariés intervenant sur des horaires atypiques</v>
      </c>
      <c r="I37" s="226">
        <f>+'FA 2.2.C'!$AF$51</f>
        <v>0</v>
      </c>
      <c r="J37" s="227">
        <f>+'FA 2.2.C'!$AI$51</f>
        <v>0</v>
      </c>
      <c r="K37" s="228">
        <f t="shared" si="0"/>
        <v>0</v>
      </c>
      <c r="L37" s="229">
        <f t="shared" si="1"/>
        <v>0</v>
      </c>
      <c r="M37" s="231">
        <f>+'FA 2.2.C'!$AN$51</f>
        <v>0</v>
      </c>
    </row>
    <row r="38" spans="2:13" ht="52.8" x14ac:dyDescent="0.3">
      <c r="B38" s="412">
        <f>+'4. Choix des F.A'!F37</f>
        <v>0</v>
      </c>
      <c r="C38" s="225">
        <f>+'FA 2.2.D'!$C$12</f>
        <v>2</v>
      </c>
      <c r="D38" s="189" t="str">
        <f>+'FA 2.2.D'!$C$13</f>
        <v>Intervenir sur une amplitude horaire incluant les soirs, les week ends et les jours fériés</v>
      </c>
      <c r="E38" s="189" t="str">
        <f>+'FA 2.2.D'!$C$15</f>
        <v>2.2</v>
      </c>
      <c r="F38" s="189" t="str">
        <f>+'FA 2.2.D'!$C$16</f>
        <v>Faciliter la mobilité et renforcer la sécurité des intervenants sur les horaires atypiques</v>
      </c>
      <c r="G38" s="189" t="str">
        <f>+'FA 2.2.D'!$C$19</f>
        <v>2.2.D</v>
      </c>
      <c r="H38" s="190" t="str">
        <f>+'FA 2.2.D'!$C$20</f>
        <v>Prévoir des dispositifs d’alerte en cas d’agression de l’intervenant lors de ses déplacements de nuit (type alarme personnelle anti-agression avec géolocalisation)</v>
      </c>
      <c r="I38" s="226">
        <f>+'FA 2.2.D'!$AF$51</f>
        <v>0</v>
      </c>
      <c r="J38" s="227">
        <f>+'FA 2.2.D'!$AI$51</f>
        <v>0</v>
      </c>
      <c r="K38" s="228">
        <f t="shared" si="0"/>
        <v>0</v>
      </c>
      <c r="L38" s="229">
        <f t="shared" si="1"/>
        <v>0</v>
      </c>
      <c r="M38" s="231">
        <f>+'FA 2.2.D'!$AN$51</f>
        <v>0</v>
      </c>
    </row>
    <row r="39" spans="2:13" ht="66" x14ac:dyDescent="0.3">
      <c r="B39" s="412">
        <f>+'4. Choix des F.A'!F38</f>
        <v>0</v>
      </c>
      <c r="C39" s="225">
        <f>+'FA 3.1.A'!$C$12</f>
        <v>3</v>
      </c>
      <c r="D39" s="189" t="str">
        <f>+'FA 3.1.A'!$C$13</f>
        <v>Contribuer à la couverture des besoins de l’ensemble des territoires identifiés comme zone rurale et QPV</v>
      </c>
      <c r="E39" s="189" t="str">
        <f>+'FA 3.1.A'!$C$15</f>
        <v>3.1</v>
      </c>
      <c r="F39" s="189" t="str">
        <f>+'FA 3.1.A'!$C$16</f>
        <v>Favoriser les conditions d’intervention dans les territoires concernés</v>
      </c>
      <c r="G39" s="189" t="str">
        <f>+'FA 3.1.A'!$C$19</f>
        <v>3.1.A</v>
      </c>
      <c r="H39" s="190" t="str">
        <f>+'FA 3.1.A'!$C$20</f>
        <v xml:space="preserve">Mettre à disposition des véhicules de service pour les salariés intervenants dans les zones rurales (financer l’achat/loyer, l’assurance, la maintenance, la pneumatique et le carburant) </v>
      </c>
      <c r="I39" s="226">
        <f>+'FA 3.1.A'!$AF$51</f>
        <v>0</v>
      </c>
      <c r="J39" s="227">
        <f>+'FA 3.1.A'!$AI$51</f>
        <v>0</v>
      </c>
      <c r="K39" s="228">
        <f t="shared" si="0"/>
        <v>0</v>
      </c>
      <c r="L39" s="229">
        <f t="shared" si="1"/>
        <v>0</v>
      </c>
      <c r="M39" s="231">
        <f>+'FA 3.1.A'!$AN$51</f>
        <v>0</v>
      </c>
    </row>
    <row r="40" spans="2:13" ht="72" x14ac:dyDescent="0.3">
      <c r="B40" s="412">
        <f>+'4. Choix des F.A'!F39</f>
        <v>0</v>
      </c>
      <c r="C40" s="225">
        <f>+'FA 3.1.B'!$C$12</f>
        <v>3</v>
      </c>
      <c r="D40" s="189" t="str">
        <f>+'FA 3.1.B'!$C$13</f>
        <v>Contribuer à la couverture des besoins de l’ensemble des territoires identifiés comme zone rurale et QPV</v>
      </c>
      <c r="E40" s="189" t="str">
        <f>+'FA 3.1.B'!$C$15</f>
        <v>3.1</v>
      </c>
      <c r="F40" s="189" t="str">
        <f>+'FA 3.1.B'!$C$16</f>
        <v>Favoriser les conditions d’intervention dans les territoires concernés</v>
      </c>
      <c r="G40" s="189" t="str">
        <f>+'FA 3.1.B'!$C$19</f>
        <v>3.1.B</v>
      </c>
      <c r="H40" s="190" t="str">
        <f>+'FA 3.1.B'!$C$20</f>
        <v xml:space="preserve">Faciliter la mobilité des salariés ne disposant pas du permis et/ou de véhicule, par une prise en charge des frais liés aux déplacements (taxi/VTC, location de véhicules sans permis ou classiques via LLD, transport en commun…) </v>
      </c>
      <c r="I40" s="226">
        <f>+'FA 3.1.B'!$AF$51</f>
        <v>0</v>
      </c>
      <c r="J40" s="227">
        <f>+'FA 3.1.B'!$AI$51</f>
        <v>0</v>
      </c>
      <c r="K40" s="228">
        <f t="shared" si="0"/>
        <v>0</v>
      </c>
      <c r="L40" s="229">
        <f t="shared" si="1"/>
        <v>0</v>
      </c>
      <c r="M40" s="231">
        <f>+'FA 3.1.B'!$AN$51</f>
        <v>0</v>
      </c>
    </row>
    <row r="41" spans="2:13" ht="66" x14ac:dyDescent="0.3">
      <c r="B41" s="412">
        <f>+'4. Choix des F.A'!F40</f>
        <v>0</v>
      </c>
      <c r="C41" s="225">
        <f>+'FA 3.1.C'!$C$12</f>
        <v>3</v>
      </c>
      <c r="D41" s="189" t="str">
        <f>+'FA 3.1.C'!$C$13</f>
        <v>Contribuer à la couverture des besoins de l’ensemble des territoires identifiés comme zone rurale et QPV</v>
      </c>
      <c r="E41" s="189" t="str">
        <f>+'FA 3.1.C'!$C$15</f>
        <v>3.1</v>
      </c>
      <c r="F41" s="189" t="str">
        <f>+'FA 3.1.C'!$C$16</f>
        <v>Favoriser les conditions d’intervention dans les territoires concernés</v>
      </c>
      <c r="G41" s="189" t="str">
        <f>+'FA 3.1.C'!$C$19</f>
        <v>3.1.C</v>
      </c>
      <c r="H41" s="190" t="str">
        <f>+'FA 3.1.C'!$C$20</f>
        <v xml:space="preserve">Financer ou participer au financement du permis de conduire </v>
      </c>
      <c r="I41" s="226">
        <f>+'FA 3.1.C'!$AF$51</f>
        <v>0</v>
      </c>
      <c r="J41" s="227">
        <f>+'FA 3.1.C'!$AI$51</f>
        <v>0</v>
      </c>
      <c r="K41" s="228">
        <f t="shared" si="0"/>
        <v>0</v>
      </c>
      <c r="L41" s="229">
        <f t="shared" si="1"/>
        <v>0</v>
      </c>
      <c r="M41" s="231">
        <f>+'FA 3.1.C'!$AN$51</f>
        <v>0</v>
      </c>
    </row>
    <row r="42" spans="2:13" ht="66" x14ac:dyDescent="0.3">
      <c r="B42" s="412">
        <f>+'4. Choix des F.A'!F41</f>
        <v>0</v>
      </c>
      <c r="C42" s="225">
        <f>+'FA 3.1.D'!$C$12</f>
        <v>3</v>
      </c>
      <c r="D42" s="189" t="str">
        <f>+'FA 3.1.D'!$C$13</f>
        <v>Contribuer à la couverture des besoins de l’ensemble des territoires identifiés comme zone rurale et QPV</v>
      </c>
      <c r="E42" s="189" t="str">
        <f>+'FA 3.1.D'!$C$15</f>
        <v>3.1</v>
      </c>
      <c r="F42" s="189" t="str">
        <f>+'FA 3.1.D'!$C$16</f>
        <v>Favoriser les conditions d’intervention dans les territoires concernés</v>
      </c>
      <c r="G42" s="189" t="str">
        <f>+'FA 3.1.D'!$C$19</f>
        <v>3.1.D</v>
      </c>
      <c r="H42" s="190" t="str">
        <f>+'FA 3.1.D'!$C$20</f>
        <v>Organiser des temps de repos pour les intervenants ayant des horaires discontinus (coupures entre missions), dans les locaux du service ou des tiers lieux</v>
      </c>
      <c r="I42" s="226">
        <f>+'FA 3.1.D'!$AF$51</f>
        <v>0</v>
      </c>
      <c r="J42" s="227">
        <f>+'FA 3.1.D'!$AI$51</f>
        <v>0</v>
      </c>
      <c r="K42" s="228">
        <f t="shared" si="0"/>
        <v>0</v>
      </c>
      <c r="L42" s="229">
        <f t="shared" si="1"/>
        <v>0</v>
      </c>
      <c r="M42" s="231">
        <f>+'FA 3.1.D'!$AN$51</f>
        <v>0</v>
      </c>
    </row>
    <row r="43" spans="2:13" ht="66" x14ac:dyDescent="0.3">
      <c r="B43" s="412">
        <f>+'4. Choix des F.A'!F42</f>
        <v>0</v>
      </c>
      <c r="C43" s="225">
        <f>+'FA 3.2.A'!$C$12</f>
        <v>3</v>
      </c>
      <c r="D43" s="189" t="str">
        <f>+'FA 3.2.A'!$C$13</f>
        <v>Contribuer à la couverture des besoins de l’ensemble des territoires identifiés comme zone rurale et QPV</v>
      </c>
      <c r="E43" s="189" t="str">
        <f>+'FA 3.2.A'!$C$15</f>
        <v>3.2</v>
      </c>
      <c r="F43" s="189" t="str">
        <f>+'FA 3.2.A'!$C$16</f>
        <v xml:space="preserve">Mieux indemniser les trajets des intervenants dans les territoires concernés </v>
      </c>
      <c r="G43" s="189" t="str">
        <f>+'FA 3.2.A'!$C$19</f>
        <v>3.2.A</v>
      </c>
      <c r="H43" s="190" t="str">
        <f>+'FA 3.2.A'!$C$20</f>
        <v>Attribuer une prime / indemnité “mobilité” en faveur des salariés intervenant sur ces territoires</v>
      </c>
      <c r="I43" s="226">
        <f>+'FA 3.2.A'!$AF$51</f>
        <v>0</v>
      </c>
      <c r="J43" s="227">
        <f>+'FA 3.2.A'!$AI$51</f>
        <v>0</v>
      </c>
      <c r="K43" s="228">
        <f t="shared" si="0"/>
        <v>0</v>
      </c>
      <c r="L43" s="229">
        <f t="shared" si="1"/>
        <v>0</v>
      </c>
      <c r="M43" s="231">
        <f>+'FA 3.2.A'!$AN$51</f>
        <v>0</v>
      </c>
    </row>
    <row r="44" spans="2:13" ht="79.2" x14ac:dyDescent="0.3">
      <c r="B44" s="412">
        <f>+'4. Choix des F.A'!F43</f>
        <v>0</v>
      </c>
      <c r="C44" s="225">
        <f>+'FA 4.1.A'!$C$12</f>
        <v>4</v>
      </c>
      <c r="D44" s="189" t="str">
        <f>+'FA 4.1.A'!$C$13</f>
        <v>Apporter une aide aux aidants des personnes accompagnées</v>
      </c>
      <c r="E44" s="189" t="str">
        <f>+'FA 4.1.A'!$C$15</f>
        <v>4.1</v>
      </c>
      <c r="F44" s="189" t="str">
        <f>+'FA 4.1.A'!$C$16</f>
        <v xml:space="preserve">Développer le repérage et l’accompagnement des aidants en difficulté vers les solutions adaptées  </v>
      </c>
      <c r="G44" s="189" t="str">
        <f>+'FA 4.1.A'!$C$19</f>
        <v>4.1.A</v>
      </c>
      <c r="H44" s="190" t="str">
        <f>+'FA 4.1.A'!$C$20</f>
        <v>Sensibiliser les responsables de secteur et encadrants aux besoins des aidants en difficulté (en s’appuyant notamment sur les actions de sensibilisation menées par l’Agence AutonomY)</v>
      </c>
      <c r="I44" s="226">
        <f>+'FA 4.1.A'!$AF$51</f>
        <v>0</v>
      </c>
      <c r="J44" s="227">
        <f>+'FA 4.1.A'!$AI$51</f>
        <v>0</v>
      </c>
      <c r="K44" s="228">
        <f t="shared" si="0"/>
        <v>0</v>
      </c>
      <c r="L44" s="229">
        <f t="shared" si="1"/>
        <v>0</v>
      </c>
      <c r="M44" s="231">
        <f>+'FA 4.1.A'!$AN$51</f>
        <v>0</v>
      </c>
    </row>
    <row r="45" spans="2:13" ht="79.2" x14ac:dyDescent="0.3">
      <c r="B45" s="412">
        <f>+'4. Choix des F.A'!F44</f>
        <v>0</v>
      </c>
      <c r="C45" s="225">
        <f>+'FA 4.1.B'!$C$12</f>
        <v>4</v>
      </c>
      <c r="D45" s="189" t="str">
        <f>+'FA 4.1.B'!$C$13</f>
        <v>Apporter une aide aux aidants des personnes accompagnées</v>
      </c>
      <c r="E45" s="189" t="str">
        <f>+'FA 4.1.B'!$C$15</f>
        <v>4.1</v>
      </c>
      <c r="F45" s="189" t="str">
        <f>+'FA 4.1.B'!$C$16</f>
        <v xml:space="preserve">Développer le repérage et l’accompagnement des aidants en difficulté vers les solutions adaptées  </v>
      </c>
      <c r="G45" s="189" t="str">
        <f>+'FA 4.1.B'!$C$19</f>
        <v>4.1.B</v>
      </c>
      <c r="H45" s="190" t="str">
        <f>+'FA 4.1.B'!$C$20</f>
        <v>Désigner un « référent aidants » au sein du service, chargé d’orienter les usagers vers les solutions adaptées et d’identifier les besoins de formation des équipes</v>
      </c>
      <c r="I45" s="226">
        <f>+'FA 4.1.B'!$AF$51</f>
        <v>0</v>
      </c>
      <c r="J45" s="227">
        <f>+'FA 4.1.B'!$AI$51</f>
        <v>0</v>
      </c>
      <c r="K45" s="228">
        <f t="shared" si="0"/>
        <v>0</v>
      </c>
      <c r="L45" s="229">
        <f t="shared" si="1"/>
        <v>0</v>
      </c>
      <c r="M45" s="231">
        <f>+'FA 4.1.B'!$AN$51</f>
        <v>0</v>
      </c>
    </row>
    <row r="46" spans="2:13" ht="79.2" x14ac:dyDescent="0.3">
      <c r="B46" s="412">
        <f>+'4. Choix des F.A'!F45</f>
        <v>0</v>
      </c>
      <c r="C46" s="225">
        <f>+'FA 4.1.C'!$C$12</f>
        <v>4</v>
      </c>
      <c r="D46" s="189" t="str">
        <f>+'FA 4.1.C'!$C$13</f>
        <v>Apporter une aide aux aidants des personnes accompagnées</v>
      </c>
      <c r="E46" s="189" t="str">
        <f>+'FA 4.1.C'!$C$15</f>
        <v>4.1</v>
      </c>
      <c r="F46" s="189" t="str">
        <f>+'FA 4.1.C'!$C$16</f>
        <v xml:space="preserve">Développer le repérage et l’accompagnement des aidants en difficulté vers les solutions adaptées  </v>
      </c>
      <c r="G46" s="189" t="str">
        <f>+'FA 4.1.C'!$C$19</f>
        <v>4.1.C</v>
      </c>
      <c r="H46" s="190" t="str">
        <f>+'FA 4.1.C'!$C$20</f>
        <v>Former les intervenants au repérage des aidants en difficulté (en s’appuyant notamment sur l’offre de formation référencée par l’Agence AutonomY)</v>
      </c>
      <c r="I46" s="226">
        <f>+'FA 4.1.C'!$AF$51</f>
        <v>0</v>
      </c>
      <c r="J46" s="227">
        <f>+'FA 4.1.C'!$AI$51</f>
        <v>0</v>
      </c>
      <c r="K46" s="228">
        <f t="shared" si="0"/>
        <v>0</v>
      </c>
      <c r="L46" s="229">
        <f t="shared" si="1"/>
        <v>0</v>
      </c>
      <c r="M46" s="231">
        <f>+'FA 4.1.C'!$AN$51</f>
        <v>0</v>
      </c>
    </row>
    <row r="47" spans="2:13" ht="79.2" x14ac:dyDescent="0.3">
      <c r="B47" s="412">
        <f>+'4. Choix des F.A'!F46</f>
        <v>0</v>
      </c>
      <c r="C47" s="225">
        <f>+'FA 4.1.D'!$C$12</f>
        <v>4</v>
      </c>
      <c r="D47" s="189" t="str">
        <f>+'FA 4.1.D'!$C$13</f>
        <v>Apporter une aide aux aidants des personnes accompagnées</v>
      </c>
      <c r="E47" s="189" t="str">
        <f>+'FA 4.1.D'!$C$15</f>
        <v>4.1</v>
      </c>
      <c r="F47" s="189" t="str">
        <f>+'FA 4.1.D'!$C$16</f>
        <v xml:space="preserve">Développer le repérage et l’accompagnement des aidants en difficulté vers les solutions adaptées  </v>
      </c>
      <c r="G47" s="189" t="str">
        <f>+'FA 4.1.D'!$C$19</f>
        <v>4.1.D</v>
      </c>
      <c r="H47" s="190" t="str">
        <f>+'FA 4.1.D'!$C$20</f>
        <v>Formaliser un partenariat avec la/les Plateformes de Répit et d’Accompagnement des Aidants (PFR) du territoire et/ou des associations dédiées au soutien aux aidants</v>
      </c>
      <c r="I47" s="226">
        <f>+'FA 4.1.D'!$AF$51</f>
        <v>0</v>
      </c>
      <c r="J47" s="227">
        <f>+'FA 4.1.D'!$AI$51</f>
        <v>0</v>
      </c>
      <c r="K47" s="228">
        <f t="shared" si="0"/>
        <v>0</v>
      </c>
      <c r="L47" s="229">
        <f t="shared" si="1"/>
        <v>0</v>
      </c>
      <c r="M47" s="231">
        <f>+'FA 4.1.D'!$AN$51</f>
        <v>0</v>
      </c>
    </row>
    <row r="48" spans="2:13" ht="72" x14ac:dyDescent="0.3">
      <c r="B48" s="412">
        <f>+'4. Choix des F.A'!F47</f>
        <v>0</v>
      </c>
      <c r="C48" s="225">
        <f>+'FA 4.2.A'!$C$12</f>
        <v>4</v>
      </c>
      <c r="D48" s="189" t="str">
        <f>+'FA 4.2.A'!$C$13</f>
        <v>Apporter une aide aux aidants des personnes accompagnées</v>
      </c>
      <c r="E48" s="189" t="str">
        <f>+'FA 4.2.A'!$C$15</f>
        <v>4.2</v>
      </c>
      <c r="F48" s="189" t="str">
        <f>+'FA 4.2.A'!$C$16</f>
        <v xml:space="preserve">Répondre au besoin de répit et de relayage des aidants </v>
      </c>
      <c r="G48" s="189" t="str">
        <f>+'FA 4.2.A'!$C$19</f>
        <v>4.2.A</v>
      </c>
      <c r="H48" s="190" t="str">
        <f>+'FA 4.2.A'!$C$20</f>
        <v xml:space="preserve">Définir un forfait répit permettant aux aidants de bénéficier ponctuellement d‘un temps de répit, sans que cette aide soit récurrente dans le temps (cette aide doit s’articuler aux aides existantes sur le territoire, forfait temps libre des plateformes de répit ou droit au répit). </v>
      </c>
      <c r="I48" s="226">
        <f>+'FA 4.2.A'!$AF$51</f>
        <v>0</v>
      </c>
      <c r="J48" s="227">
        <f>+'FA 4.2.A'!$AI$51</f>
        <v>0</v>
      </c>
      <c r="K48" s="228">
        <f t="shared" si="0"/>
        <v>0</v>
      </c>
      <c r="L48" s="229">
        <f t="shared" si="1"/>
        <v>0</v>
      </c>
      <c r="M48" s="231">
        <f>+'FA 4.2.A'!$AN$51</f>
        <v>0</v>
      </c>
    </row>
    <row r="49" spans="2:13" ht="43.2" x14ac:dyDescent="0.3">
      <c r="B49" s="412">
        <f>+'4. Choix des F.A'!F48</f>
        <v>0</v>
      </c>
      <c r="C49" s="225">
        <f>+'FA 4.3.A'!$C$12</f>
        <v>4</v>
      </c>
      <c r="D49" s="189" t="str">
        <f>+'FA 4.3.A'!$C$13</f>
        <v>Apporter une aide aux aidants des personnes accompagnées</v>
      </c>
      <c r="E49" s="189" t="str">
        <f>+'FA 4.3.A'!$C$15</f>
        <v>4.3</v>
      </c>
      <c r="F49" s="189" t="str">
        <f>+'FA 4.3.A'!$C$16</f>
        <v xml:space="preserve">Répondre au besoin d’échange entre pairs des aidants </v>
      </c>
      <c r="G49" s="189" t="str">
        <f>+'FA 4.3.A'!$C$19</f>
        <v>4.3.A</v>
      </c>
      <c r="H49" s="190" t="str">
        <f>+'FA 4.3.A'!$C$20</f>
        <v>Informer et orienter les aidants vers les groupes d’échanges et les lieux de rencontre et de partage entre aidants</v>
      </c>
      <c r="I49" s="226">
        <f>+'FA 4.3.A'!$AF$51</f>
        <v>0</v>
      </c>
      <c r="J49" s="227">
        <f>+'FA 4.3.A'!$AI$51</f>
        <v>0</v>
      </c>
      <c r="K49" s="228">
        <f t="shared" si="0"/>
        <v>0</v>
      </c>
      <c r="L49" s="229">
        <f t="shared" si="1"/>
        <v>0</v>
      </c>
      <c r="M49" s="231">
        <f>+'FA 4.3.A'!$AN$51</f>
        <v>0</v>
      </c>
    </row>
    <row r="50" spans="2:13" ht="43.2" x14ac:dyDescent="0.3">
      <c r="B50" s="412">
        <f>+'4. Choix des F.A'!F49</f>
        <v>0</v>
      </c>
      <c r="C50" s="225">
        <f>+'FA 4.3.B'!$C$12</f>
        <v>4</v>
      </c>
      <c r="D50" s="189" t="str">
        <f>+'FA 4.3.B'!$C$13</f>
        <v>Apporter une aide aux aidants des personnes accompagnées</v>
      </c>
      <c r="E50" s="189" t="str">
        <f>+'FA 4.3.B'!$C$15</f>
        <v>4.3</v>
      </c>
      <c r="F50" s="189" t="str">
        <f>+'FA 4.3.B'!$C$16</f>
        <v xml:space="preserve">Répondre au besoin d’échange entre pairs des aidants </v>
      </c>
      <c r="G50" s="189" t="str">
        <f>+'FA 4.3.B'!$C$19</f>
        <v>4.3.B</v>
      </c>
      <c r="H50" s="190" t="str">
        <f>+'FA 4.3.B'!$C$20</f>
        <v>En l’absence d’offre sur le territoire d’intervention, initier la démarche de partage et d’échanges entre aidants en lien avec les acteurs du soutien aux aidants</v>
      </c>
      <c r="I50" s="226">
        <f>+'FA 4.3.B'!$AF$51</f>
        <v>0</v>
      </c>
      <c r="J50" s="227">
        <f>+'FA 4.3.B'!$AI$51</f>
        <v>0</v>
      </c>
      <c r="K50" s="228">
        <f t="shared" si="0"/>
        <v>0</v>
      </c>
      <c r="L50" s="229">
        <f t="shared" si="1"/>
        <v>0</v>
      </c>
      <c r="M50" s="231">
        <f>+'FA 4.3.B'!$AN$51</f>
        <v>0</v>
      </c>
    </row>
    <row r="51" spans="2:13" ht="57.6" x14ac:dyDescent="0.3">
      <c r="B51" s="412">
        <f>+'4. Choix des F.A'!F50</f>
        <v>0</v>
      </c>
      <c r="C51" s="225">
        <f>+'FA 5.1.A'!$C$12</f>
        <v>5</v>
      </c>
      <c r="D51" s="189" t="str">
        <f>+'FA 5.1.A'!$C$13</f>
        <v>Améliorer la qualité de vie au travail des intervenants et favoriser l’insertion des demandeurs d’emploi</v>
      </c>
      <c r="E51" s="189" t="str">
        <f>+'FA 5.1.A'!$C$15</f>
        <v>5.1</v>
      </c>
      <c r="F51" s="189" t="str">
        <f>+'FA 5.1.A'!$C$16</f>
        <v>Favoriser l’insertion des demandeurs d’emploi</v>
      </c>
      <c r="G51" s="189" t="str">
        <f>+'FA 5.1.A'!$C$19</f>
        <v>5.1.A</v>
      </c>
      <c r="H51" s="190" t="str">
        <f>+'FA 5.1.A'!$C$20</f>
        <v xml:space="preserve">Favoriser l’insertion des demandeurs d'emploi, par exemple au travers de périodes d’immersion professionnelle (PMSMP), terrain de stage, propositions d’embauche </v>
      </c>
      <c r="I51" s="226">
        <f>+'FA 5.1.A'!$AF$51</f>
        <v>0</v>
      </c>
      <c r="J51" s="227">
        <f>+'FA 5.1.A'!$AI$51</f>
        <v>0</v>
      </c>
      <c r="K51" s="228">
        <f t="shared" si="0"/>
        <v>0</v>
      </c>
      <c r="L51" s="229">
        <f t="shared" si="1"/>
        <v>0</v>
      </c>
      <c r="M51" s="231">
        <f>+'FA 5.1.A'!$AN$51</f>
        <v>0</v>
      </c>
    </row>
    <row r="52" spans="2:13" ht="115.2" x14ac:dyDescent="0.3">
      <c r="B52" s="412">
        <f>+'4. Choix des F.A'!F51</f>
        <v>0</v>
      </c>
      <c r="C52" s="225">
        <f>+'FA 5.1.B'!$C$12</f>
        <v>5</v>
      </c>
      <c r="D52" s="189" t="str">
        <f>+'FA 5.1.B'!$C$13</f>
        <v>Améliorer la qualité de vie au travail des intervenants et favoriser l’insertion des demandeurs d’emploi</v>
      </c>
      <c r="E52" s="189" t="str">
        <f>+'FA 5.1.B'!$C$15</f>
        <v>5.1</v>
      </c>
      <c r="F52" s="189" t="str">
        <f>+'FA 5.1.B'!$C$16</f>
        <v>Favoriser l’insertion des demandeurs d’emploi</v>
      </c>
      <c r="G52" s="189" t="str">
        <f>+'FA 5.1.B'!$C$19</f>
        <v>5.1.B</v>
      </c>
      <c r="H52" s="190" t="str">
        <f>+'FA 5.1.B'!$C$20</f>
        <v xml:space="preserve">Mettre en place des parcours d’accompagnement des nouveaux salariés portés par l’Agence AutonomY : tutorat, parcours de validation des acquis de l’expérience (VAE) Ou parcours « classiques » : période de mise en situation en milieu professionnel (PMSMP), préparation opérationnelle à l’emploi individuelle (POEI), contrat d’apprentissage, contrat de professionnalisation, promotion par alternance (Pro-A)	</v>
      </c>
      <c r="I52" s="226">
        <f>+'FA 5.1.B'!$AF$51</f>
        <v>0</v>
      </c>
      <c r="J52" s="227">
        <f>+'FA 5.1.B'!$AI$51</f>
        <v>0</v>
      </c>
      <c r="K52" s="228">
        <f t="shared" si="0"/>
        <v>0</v>
      </c>
      <c r="L52" s="229">
        <f t="shared" si="1"/>
        <v>0</v>
      </c>
      <c r="M52" s="231">
        <f>+'FA 5.1.B'!$AN$51</f>
        <v>0</v>
      </c>
    </row>
    <row r="53" spans="2:13" ht="72" x14ac:dyDescent="0.3">
      <c r="B53" s="412">
        <f>+'4. Choix des F.A'!F52</f>
        <v>0</v>
      </c>
      <c r="C53" s="225">
        <f>+'FA 5.1.C'!$C$12</f>
        <v>5</v>
      </c>
      <c r="D53" s="189" t="str">
        <f>+'FA 5.1.C'!$C$13</f>
        <v>Améliorer la qualité de vie au travail des intervenants et favoriser l’insertion des demandeurs d’emploi</v>
      </c>
      <c r="E53" s="189" t="str">
        <f>+'FA 5.1.C'!$C$15</f>
        <v>5.1</v>
      </c>
      <c r="F53" s="189" t="str">
        <f>+'FA 5.1.C'!$C$16</f>
        <v>Favoriser l’insertion des demandeurs d’emploi</v>
      </c>
      <c r="G53" s="189" t="str">
        <f>+'FA 5.1.C'!$C$19</f>
        <v>5.1.C</v>
      </c>
      <c r="H53" s="190" t="str">
        <f>+'FA 5.1.C'!$C$20</f>
        <v>Mettre en place des formations pour les nouveaux salariés, dans le cadre d’un parcours d’intégration (prévention, aidants, lien social, DomYcile, bientraitance…), inscrit dans un plan de gestion des compétences</v>
      </c>
      <c r="I53" s="226">
        <f>+'FA 5.1.C'!$AF$51</f>
        <v>0</v>
      </c>
      <c r="J53" s="227">
        <f>+'FA 5.1.C'!$AI$51</f>
        <v>0</v>
      </c>
      <c r="K53" s="228">
        <f t="shared" si="0"/>
        <v>0</v>
      </c>
      <c r="L53" s="229">
        <f t="shared" si="1"/>
        <v>0</v>
      </c>
      <c r="M53" s="231">
        <f>+'FA 5.1.C'!$AN$51</f>
        <v>0</v>
      </c>
    </row>
    <row r="54" spans="2:13" ht="52.8" x14ac:dyDescent="0.3">
      <c r="B54" s="412">
        <f>+'4. Choix des F.A'!F53</f>
        <v>0</v>
      </c>
      <c r="C54" s="225">
        <f>+'FA 5.2.A'!$C$12</f>
        <v>5</v>
      </c>
      <c r="D54" s="189" t="str">
        <f>+'FA 5.2.A'!$C$13</f>
        <v>Améliorer la qualité de vie au travail des intervenants et favoriser l’insertion des demandeurs d’emploi</v>
      </c>
      <c r="E54" s="189" t="str">
        <f>+'FA 5.2.A'!$C$15</f>
        <v>5.2</v>
      </c>
      <c r="F54" s="189" t="str">
        <f>+'FA 5.2.A'!$C$16</f>
        <v>Améliorer la qualité de vie et les conditions de travail</v>
      </c>
      <c r="G54" s="189" t="str">
        <f>+'FA 5.2.A'!$C$19</f>
        <v>5.2.A</v>
      </c>
      <c r="H54" s="190" t="str">
        <f>+'FA 5.2.A'!$C$20</f>
        <v>Sensibiliser les managers (cadres intermédiaires et dirigeants) à la démarche QVCT dans le cadre de la loi Santé au travail</v>
      </c>
      <c r="I54" s="226">
        <f>+'FA 5.2.A'!$AF$51</f>
        <v>0</v>
      </c>
      <c r="J54" s="227">
        <f>+'FA 5.2.A'!$AI$51</f>
        <v>0</v>
      </c>
      <c r="K54" s="228">
        <f t="shared" si="0"/>
        <v>0</v>
      </c>
      <c r="L54" s="229">
        <f t="shared" si="1"/>
        <v>0</v>
      </c>
      <c r="M54" s="231">
        <f>+'FA 5.2.A'!$AN$51</f>
        <v>0</v>
      </c>
    </row>
    <row r="55" spans="2:13" ht="52.8" x14ac:dyDescent="0.3">
      <c r="B55" s="412">
        <f>+'4. Choix des F.A'!F54</f>
        <v>0</v>
      </c>
      <c r="C55" s="225">
        <f>+'FA 5.2.B'!$C$12</f>
        <v>5</v>
      </c>
      <c r="D55" s="189" t="str">
        <f>+'FA 5.2.B'!$C$13</f>
        <v>Améliorer la qualité de vie au travail des intervenants et favoriser l’insertion des demandeurs d’emploi</v>
      </c>
      <c r="E55" s="189" t="str">
        <f>+'FA 5.2.B'!$C$15</f>
        <v>5.2</v>
      </c>
      <c r="F55" s="189" t="str">
        <f>+'FA 5.2.B'!$C$16</f>
        <v>Améliorer la qualité de vie et les conditions de travail</v>
      </c>
      <c r="G55" s="189" t="str">
        <f>+'FA 5.2.B'!$C$19</f>
        <v>5.2.B</v>
      </c>
      <c r="H55" s="190" t="str">
        <f>+'FA 5.2.B'!$C$20</f>
        <v>Désigner un « référent QVCT » au sein du service, chargé d’animer la démarche dans le service et d’identifier les besoins</v>
      </c>
      <c r="I55" s="226">
        <f>+'FA 5.2.B'!$AF$51</f>
        <v>0</v>
      </c>
      <c r="J55" s="227">
        <f>+'FA 5.2.B'!$AI$51</f>
        <v>0</v>
      </c>
      <c r="K55" s="228">
        <f t="shared" si="0"/>
        <v>0</v>
      </c>
      <c r="L55" s="229">
        <f t="shared" si="1"/>
        <v>0</v>
      </c>
      <c r="M55" s="231">
        <f>+'FA 5.2.B'!$AN$51</f>
        <v>0</v>
      </c>
    </row>
    <row r="56" spans="2:13" ht="72" x14ac:dyDescent="0.3">
      <c r="B56" s="412">
        <f>+'4. Choix des F.A'!F55</f>
        <v>0</v>
      </c>
      <c r="C56" s="225">
        <f>+'FA 5.2.C'!$C$12</f>
        <v>5</v>
      </c>
      <c r="D56" s="189" t="str">
        <f>+'FA 5.2.C'!$C$13</f>
        <v>Améliorer la qualité de vie au travail des intervenants et favoriser l’insertion des demandeurs d’emploi</v>
      </c>
      <c r="E56" s="189" t="str">
        <f>+'FA 5.2.C'!$C$15</f>
        <v>5.2</v>
      </c>
      <c r="F56" s="189" t="str">
        <f>+'FA 5.2.C'!$C$16</f>
        <v>Améliorer la qualité de vie et les conditions de travail</v>
      </c>
      <c r="G56" s="189" t="str">
        <f>+'FA 5.2.C'!$C$19</f>
        <v>5.2.C</v>
      </c>
      <c r="H56" s="190" t="str">
        <f>+'FA 5.2.C'!$C$20</f>
        <v>Mettre en place une démarche globale et continue de diagnostic autour de la qualité de vie et des conditions de travail (identification des besoins, définition d’un plan d’Exemple d’action - en s’appuyant notamment sur les outils proposés par l’Agence AutonomY)</v>
      </c>
      <c r="I56" s="226">
        <f>+'FA 5.2.C'!$AF$51</f>
        <v>0</v>
      </c>
      <c r="J56" s="227">
        <f>+'FA 5.2.C'!$AI$51</f>
        <v>0</v>
      </c>
      <c r="K56" s="228">
        <f t="shared" si="0"/>
        <v>0</v>
      </c>
      <c r="L56" s="229">
        <f t="shared" si="1"/>
        <v>0</v>
      </c>
      <c r="M56" s="231">
        <f>+'FA 5.2.C'!$AN$51</f>
        <v>0</v>
      </c>
    </row>
    <row r="57" spans="2:13" ht="52.8" x14ac:dyDescent="0.3">
      <c r="B57" s="412">
        <f>+'4. Choix des F.A'!F56</f>
        <v>0</v>
      </c>
      <c r="C57" s="225">
        <f>+'FA 5.2.D'!$C$12</f>
        <v>5</v>
      </c>
      <c r="D57" s="189" t="str">
        <f>+'FA 5.2.D'!$C$13</f>
        <v>Améliorer la qualité de vie au travail des intervenants et favoriser l’insertion des demandeurs d’emploi</v>
      </c>
      <c r="E57" s="189" t="str">
        <f>+'FA 5.2.D'!$C$15</f>
        <v>5.2</v>
      </c>
      <c r="F57" s="189" t="str">
        <f>+'FA 5.2.D'!$C$16</f>
        <v>Améliorer la qualité de vie et les conditions de travail</v>
      </c>
      <c r="G57" s="189" t="str">
        <f>+'FA 5.2.D'!$C$19</f>
        <v>5.2.D</v>
      </c>
      <c r="H57" s="190" t="str">
        <f>+'FA 5.2.D'!$C$20</f>
        <v>Mettre en œuvre le plan d’Exemple d’action QVCT et financer les surcoûts générés par la mise en place de nouvelles pratiques managériales</v>
      </c>
      <c r="I57" s="226">
        <f>+'FA 5.2.D'!$AF$51</f>
        <v>0</v>
      </c>
      <c r="J57" s="227">
        <f>+'FA 5.2.D'!$AI$51</f>
        <v>0</v>
      </c>
      <c r="K57" s="228">
        <f t="shared" si="0"/>
        <v>0</v>
      </c>
      <c r="L57" s="229">
        <f t="shared" si="1"/>
        <v>0</v>
      </c>
      <c r="M57" s="231">
        <f>+'FA 5.2.D'!$AN$51</f>
        <v>0</v>
      </c>
    </row>
    <row r="58" spans="2:13" ht="39.6" x14ac:dyDescent="0.3">
      <c r="B58" s="412">
        <f>+'4. Choix des F.A'!F57</f>
        <v>0</v>
      </c>
      <c r="C58" s="225">
        <f>+'FA 6.1.A'!$C$12</f>
        <v>6</v>
      </c>
      <c r="D58" s="189" t="str">
        <f>+'FA 6.1.A'!$C$13</f>
        <v>Lutter contre l’isolement des personnes accompagnées</v>
      </c>
      <c r="E58" s="189" t="str">
        <f>+'FA 6.1.A'!$C$15</f>
        <v>6.1</v>
      </c>
      <c r="F58" s="189" t="str">
        <f>+'FA 6.1.A'!$C$16</f>
        <v>Repérer et rompre les situations d’isolement</v>
      </c>
      <c r="G58" s="189" t="str">
        <f>+'FA 6.1.A'!$C$19</f>
        <v>6.1.A</v>
      </c>
      <c r="H58" s="190" t="str">
        <f>+'FA 6.1.A'!$C$20</f>
        <v>Sensibiliser les responsables de secteur / encadrants au repérage et à la gestion des situations d’isolement</v>
      </c>
      <c r="I58" s="226">
        <f>+'FA 6.1.A'!$AF$51</f>
        <v>0</v>
      </c>
      <c r="J58" s="227">
        <f>+'FA 6.1.A'!$AI$51</f>
        <v>0</v>
      </c>
      <c r="K58" s="228">
        <f t="shared" si="0"/>
        <v>0</v>
      </c>
      <c r="L58" s="229">
        <f t="shared" si="1"/>
        <v>0</v>
      </c>
      <c r="M58" s="231">
        <f>+'FA 6.1.A'!$AN$51</f>
        <v>0</v>
      </c>
    </row>
    <row r="59" spans="2:13" ht="57.6" x14ac:dyDescent="0.3">
      <c r="B59" s="412">
        <f>+'4. Choix des F.A'!F58</f>
        <v>0</v>
      </c>
      <c r="C59" s="225">
        <f>+'FA 6.1.B'!$C$12</f>
        <v>6</v>
      </c>
      <c r="D59" s="189" t="str">
        <f>+'FA 6.1.B'!$C$13</f>
        <v>Lutter contre l’isolement des personnes accompagnées</v>
      </c>
      <c r="E59" s="189" t="str">
        <f>+'FA 6.1.B'!$C$15</f>
        <v>6.1</v>
      </c>
      <c r="F59" s="189" t="str">
        <f>+'FA 6.1.B'!$C$16</f>
        <v>Repérer et rompre les situations d’isolement</v>
      </c>
      <c r="G59" s="189" t="str">
        <f>+'FA 6.1.B'!$C$19</f>
        <v>6.1.B</v>
      </c>
      <c r="H59" s="190" t="str">
        <f>+'FA 6.1.B'!$C$20</f>
        <v>Désigner un « référent lutte contre l’isolement » au sein du service, chargé d’orienter les usagers vers les solutions adaptées et d’identifier les besoins de formation des équipes</v>
      </c>
      <c r="I59" s="226">
        <f>+'FA 6.1.B'!$AF$51</f>
        <v>0</v>
      </c>
      <c r="J59" s="227">
        <f>+'FA 6.1.B'!$AI$51</f>
        <v>0</v>
      </c>
      <c r="K59" s="228">
        <f t="shared" si="0"/>
        <v>0</v>
      </c>
      <c r="L59" s="229">
        <f t="shared" si="1"/>
        <v>0</v>
      </c>
      <c r="M59" s="231">
        <f>+'FA 6.1.B'!$AN$51</f>
        <v>0</v>
      </c>
    </row>
    <row r="60" spans="2:13" ht="57.6" x14ac:dyDescent="0.3">
      <c r="B60" s="412">
        <f>+'4. Choix des F.A'!F59</f>
        <v>0</v>
      </c>
      <c r="C60" s="225">
        <f>+'FA 6.1.C'!$C$12</f>
        <v>6</v>
      </c>
      <c r="D60" s="189" t="str">
        <f>+'FA 6.1.C'!$C$13</f>
        <v>Lutter contre l’isolement des personnes accompagnées</v>
      </c>
      <c r="E60" s="189" t="str">
        <f>+'FA 6.1.C'!$C$15</f>
        <v>6.1</v>
      </c>
      <c r="F60" s="189" t="str">
        <f>+'FA 6.1.C'!$C$16</f>
        <v>Repérer et rompre les situations d’isolement</v>
      </c>
      <c r="G60" s="189" t="str">
        <f>+'FA 6.1.C'!$C$19</f>
        <v>6.1.C</v>
      </c>
      <c r="H60" s="190" t="str">
        <f>+'FA 6.1.C'!$C$20</f>
        <v>Former les intervenants au repérage et à la gestion des situations d’isolement, en s’appuyant notamment sur les outils développés par le Département et l’offre de formation proposée par l’Agence AutonomY</v>
      </c>
      <c r="I60" s="226">
        <f>+'FA 6.1.C'!$AF$51</f>
        <v>0</v>
      </c>
      <c r="J60" s="227">
        <f>+'FA 6.1.C'!$AI$51</f>
        <v>0</v>
      </c>
      <c r="K60" s="228">
        <f t="shared" si="0"/>
        <v>0</v>
      </c>
      <c r="L60" s="229">
        <f t="shared" si="1"/>
        <v>0</v>
      </c>
      <c r="M60" s="231">
        <f>+'FA 6.1.C'!$AN$51</f>
        <v>0</v>
      </c>
    </row>
    <row r="61" spans="2:13" ht="39.6" x14ac:dyDescent="0.3">
      <c r="B61" s="412"/>
      <c r="C61" s="225">
        <f>+'FA 6.2.A'!$C$12</f>
        <v>6</v>
      </c>
      <c r="D61" s="189" t="str">
        <f>+'FA 6.2.A'!$C$13</f>
        <v>Lutter contre l’isolement des personnes accompagnées</v>
      </c>
      <c r="E61" s="189" t="str">
        <f>+'FA 6.2.A'!$C$15</f>
        <v>6.2</v>
      </c>
      <c r="F61" s="189" t="str">
        <f>+'FA 6.2.A'!$C$16</f>
        <v>Repérer et rompre les situations d’isolement</v>
      </c>
      <c r="G61" s="189" t="str">
        <f>+'FA 6.2.A'!$C$19</f>
        <v>6.2.A</v>
      </c>
      <c r="H61" s="190" t="str">
        <f>+'FA 6.2.A'!$C$20</f>
        <v xml:space="preserve">Participer aux actions “lien social” développées par les acteurs de proximité </v>
      </c>
      <c r="I61" s="226">
        <f>+'FA 6.2.A'!$AF$51</f>
        <v>0</v>
      </c>
      <c r="J61" s="227">
        <f>+'FA 6.2.A'!$AI$51</f>
        <v>0</v>
      </c>
      <c r="K61" s="228">
        <f t="shared" si="0"/>
        <v>0</v>
      </c>
      <c r="L61" s="229">
        <f t="shared" si="1"/>
        <v>0</v>
      </c>
      <c r="M61" s="231">
        <f>+'FA 6.2.A'!$AN$51</f>
        <v>0</v>
      </c>
    </row>
    <row r="62" spans="2:13" ht="72" x14ac:dyDescent="0.3">
      <c r="B62" s="412">
        <f>+'4. Choix des F.A'!F61</f>
        <v>0</v>
      </c>
      <c r="C62" s="225">
        <f>+'FA 6.2.B'!$C$12</f>
        <v>6</v>
      </c>
      <c r="D62" s="189" t="str">
        <f>+'FA 6.2.B'!$C$13</f>
        <v>Lutter contre l’isolement des personnes accompagnées</v>
      </c>
      <c r="E62" s="189" t="str">
        <f>+'FA 6.2.B'!$C$15</f>
        <v>6.2</v>
      </c>
      <c r="F62" s="189" t="str">
        <f>+'FA 6.2.B'!$C$16</f>
        <v>Repérer et rompre les situations d’isolement</v>
      </c>
      <c r="G62" s="189" t="str">
        <f>+'FA 6.2.B'!$C$19</f>
        <v>6.2.B</v>
      </c>
      <c r="H62" s="190" t="str">
        <f>+'FA 6.2.B'!$C$20</f>
        <v xml:space="preserve">Proposer un service d’accompagnement véhiculé (véhicule du service, en remplacement du taxi par exemple), afin de faciliter les déplacements des usagers dans le cadre d’animations visant à développer les liens sociaux </v>
      </c>
      <c r="I62" s="226">
        <f>+'FA 6.2.B'!$AF$51</f>
        <v>0</v>
      </c>
      <c r="J62" s="227">
        <f>+'FA 6.2.B'!$AI$51</f>
        <v>0</v>
      </c>
      <c r="K62" s="228">
        <f t="shared" si="0"/>
        <v>0</v>
      </c>
      <c r="L62" s="229">
        <f t="shared" si="1"/>
        <v>0</v>
      </c>
      <c r="M62" s="231">
        <f>+'FA 6.2.B'!$AN$51</f>
        <v>0</v>
      </c>
    </row>
    <row r="63" spans="2:13" ht="39.6" x14ac:dyDescent="0.3">
      <c r="B63" s="412">
        <f>+'4. Choix des F.A'!F62</f>
        <v>0</v>
      </c>
      <c r="C63" s="225">
        <f>+'FA 6.2.C'!$C$12</f>
        <v>6</v>
      </c>
      <c r="D63" s="189" t="str">
        <f>+'FA 6.2.C'!$C$13</f>
        <v>Lutter contre l’isolement des personnes accompagnées</v>
      </c>
      <c r="E63" s="189" t="str">
        <f>+'FA 6.2.C'!$C$15</f>
        <v>6.2</v>
      </c>
      <c r="F63" s="189" t="str">
        <f>+'FA 6.2.C'!$C$16</f>
        <v>Repérer et rompre les situations d’isolement</v>
      </c>
      <c r="G63" s="189" t="str">
        <f>+'FA 6.2.C'!$C$19</f>
        <v>6.2.C</v>
      </c>
      <c r="H63" s="190" t="str">
        <f>+'FA 6.2.C'!$C$20</f>
        <v xml:space="preserve">Initier les personnes accompagnées à l’usage du numérique pour rester connectées avec leurs proches </v>
      </c>
      <c r="I63" s="226">
        <f>+'FA 6.2.C'!$AF$51</f>
        <v>0</v>
      </c>
      <c r="J63" s="227">
        <f>+'FA 6.2.C'!$AI$51</f>
        <v>0</v>
      </c>
      <c r="K63" s="228">
        <f t="shared" si="0"/>
        <v>0</v>
      </c>
      <c r="L63" s="229">
        <f t="shared" si="1"/>
        <v>0</v>
      </c>
      <c r="M63" s="231">
        <f>+'FA 6.2.C'!$AN$51</f>
        <v>0</v>
      </c>
    </row>
    <row r="64" spans="2:13" x14ac:dyDescent="0.3">
      <c r="B64" s="412">
        <f>+'4. Choix des F.A'!F63</f>
        <v>0</v>
      </c>
      <c r="C64" s="225">
        <f>+'FA supp 1'!$C$12</f>
        <v>0</v>
      </c>
      <c r="D64" s="189">
        <f>+'FA supp 1'!$C$13</f>
        <v>0</v>
      </c>
      <c r="E64" s="189">
        <f>+'FA supp 1'!$C$15</f>
        <v>0</v>
      </c>
      <c r="F64" s="189">
        <f>+'FA supp 1'!$C$16</f>
        <v>0</v>
      </c>
      <c r="G64" s="189">
        <f>+'FA supp 1'!$C$19</f>
        <v>0</v>
      </c>
      <c r="H64" s="190">
        <f>+'FA supp 1'!$C$20</f>
        <v>0</v>
      </c>
      <c r="I64" s="226">
        <f>+'FA supp 1'!$AF$51</f>
        <v>0</v>
      </c>
      <c r="J64" s="227">
        <f>+'FA supp 1'!AI51</f>
        <v>0</v>
      </c>
      <c r="K64" s="228">
        <f t="shared" si="0"/>
        <v>0</v>
      </c>
      <c r="L64" s="229">
        <f t="shared" si="1"/>
        <v>0</v>
      </c>
      <c r="M64" s="231">
        <f>+'FA supp 1'!$AN$51</f>
        <v>0</v>
      </c>
    </row>
    <row r="65" spans="2:13" x14ac:dyDescent="0.3">
      <c r="B65" s="412">
        <f>+'4. Choix des F.A'!F64</f>
        <v>0</v>
      </c>
      <c r="C65" s="225">
        <f>+'FA supp 2'!$C$12</f>
        <v>0</v>
      </c>
      <c r="D65" s="189">
        <f>+'FA supp 2'!$C$13</f>
        <v>0</v>
      </c>
      <c r="E65" s="189">
        <f>+'FA supp 2'!$C$15</f>
        <v>0</v>
      </c>
      <c r="F65" s="189">
        <f>+'FA supp 2'!$C$16</f>
        <v>0</v>
      </c>
      <c r="G65" s="189">
        <f>+'FA supp 2'!$C$19</f>
        <v>0</v>
      </c>
      <c r="H65" s="190">
        <f>+'FA supp 2'!$C$20</f>
        <v>0</v>
      </c>
      <c r="I65" s="226">
        <f>+'FA supp 2'!$AF$51</f>
        <v>0</v>
      </c>
      <c r="J65" s="227">
        <f>+'FA supp 2'!$AI$51</f>
        <v>0</v>
      </c>
      <c r="K65" s="228">
        <f t="shared" si="0"/>
        <v>0</v>
      </c>
      <c r="L65" s="229">
        <f t="shared" si="1"/>
        <v>0</v>
      </c>
      <c r="M65" s="231">
        <f>+'FA supp 2'!$AN$51</f>
        <v>0</v>
      </c>
    </row>
    <row r="66" spans="2:13" x14ac:dyDescent="0.3">
      <c r="B66" s="412">
        <f>+'4. Choix des F.A'!F65</f>
        <v>0</v>
      </c>
      <c r="C66" s="225">
        <f>+'FA supp 3'!$C$12</f>
        <v>0</v>
      </c>
      <c r="D66" s="189">
        <f>+'FA supp 3'!$C$13</f>
        <v>0</v>
      </c>
      <c r="E66" s="189">
        <f>+'FA supp 3'!$C$15</f>
        <v>0</v>
      </c>
      <c r="F66" s="189">
        <f>+'FA supp 3'!$C$16</f>
        <v>0</v>
      </c>
      <c r="G66" s="189">
        <f>+'FA supp 3'!$C$19</f>
        <v>0</v>
      </c>
      <c r="H66" s="190">
        <f>+'FA supp 3'!$C$20</f>
        <v>0</v>
      </c>
      <c r="I66" s="226">
        <f>+'FA supp 3'!$AF$51</f>
        <v>0</v>
      </c>
      <c r="J66" s="227">
        <f>+'FA supp 3'!$AI$51</f>
        <v>0</v>
      </c>
      <c r="K66" s="228">
        <f t="shared" si="0"/>
        <v>0</v>
      </c>
      <c r="L66" s="229">
        <f t="shared" si="1"/>
        <v>0</v>
      </c>
      <c r="M66" s="231">
        <f>+'FA supp 3'!$AN$51</f>
        <v>0</v>
      </c>
    </row>
    <row r="67" spans="2:13" x14ac:dyDescent="0.3">
      <c r="B67" s="412">
        <f>+'4. Choix des F.A'!F66</f>
        <v>0</v>
      </c>
    </row>
  </sheetData>
  <mergeCells count="8">
    <mergeCell ref="I16:L16"/>
    <mergeCell ref="I18:L18"/>
    <mergeCell ref="A1:V1"/>
    <mergeCell ref="Q9:R9"/>
    <mergeCell ref="K10:L10"/>
    <mergeCell ref="Q10:R10"/>
    <mergeCell ref="K11:L11"/>
    <mergeCell ref="Q11:R1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8852D-DA27-44CF-87ED-06ED527A977F}">
  <sheetPr>
    <tabColor rgb="FFFFFF00"/>
  </sheetPr>
  <dimension ref="A1:V67"/>
  <sheetViews>
    <sheetView workbookViewId="0">
      <selection activeCell="Q11" sqref="Q11:R11"/>
    </sheetView>
  </sheetViews>
  <sheetFormatPr baseColWidth="10" defaultRowHeight="14.4" x14ac:dyDescent="0.3"/>
  <cols>
    <col min="1" max="1" width="6.33203125" customWidth="1"/>
    <col min="3" max="3" width="6" bestFit="1" customWidth="1"/>
    <col min="4" max="4" width="24.33203125" customWidth="1"/>
    <col min="5" max="5" width="6.33203125" bestFit="1" customWidth="1"/>
    <col min="6" max="6" width="20.5546875" bestFit="1" customWidth="1"/>
    <col min="7" max="7" width="6.33203125" bestFit="1" customWidth="1"/>
    <col min="8" max="8" width="48.5546875" customWidth="1"/>
    <col min="13" max="13" width="15.6640625" bestFit="1" customWidth="1"/>
  </cols>
  <sheetData>
    <row r="1" spans="1:22" ht="18" x14ac:dyDescent="0.3">
      <c r="A1" s="561" t="s">
        <v>213</v>
      </c>
      <c r="B1" s="562"/>
      <c r="C1" s="562"/>
      <c r="D1" s="562"/>
      <c r="E1" s="562"/>
      <c r="F1" s="562"/>
      <c r="G1" s="562"/>
      <c r="H1" s="562"/>
      <c r="I1" s="562"/>
      <c r="J1" s="562"/>
      <c r="K1" s="562"/>
      <c r="L1" s="562"/>
      <c r="M1" s="562"/>
      <c r="N1" s="562"/>
      <c r="O1" s="562"/>
      <c r="P1" s="562"/>
      <c r="Q1" s="562"/>
      <c r="R1" s="562"/>
      <c r="S1" s="562"/>
      <c r="T1" s="562"/>
      <c r="U1" s="562"/>
      <c r="V1" s="562"/>
    </row>
    <row r="2" spans="1:22" ht="21" x14ac:dyDescent="0.4">
      <c r="C2" s="191"/>
      <c r="D2" s="192"/>
      <c r="E2" s="193"/>
      <c r="F2" s="194"/>
    </row>
    <row r="3" spans="1:22" x14ac:dyDescent="0.3">
      <c r="C3" s="191"/>
      <c r="E3" s="193"/>
    </row>
    <row r="4" spans="1:22" ht="26.4" x14ac:dyDescent="0.85">
      <c r="C4" s="191"/>
      <c r="D4" s="192"/>
      <c r="I4" s="195"/>
      <c r="J4" s="195"/>
      <c r="K4" s="195"/>
      <c r="L4" s="195"/>
      <c r="M4" s="193"/>
      <c r="N4" s="196"/>
      <c r="O4" s="196" t="s">
        <v>214</v>
      </c>
      <c r="P4" s="194"/>
      <c r="Q4" s="194"/>
    </row>
    <row r="5" spans="1:22" x14ac:dyDescent="0.3">
      <c r="C5" s="191"/>
      <c r="I5" s="195"/>
      <c r="J5" s="195"/>
      <c r="K5" s="195"/>
      <c r="L5" s="195"/>
      <c r="M5" s="193"/>
      <c r="N5" s="193"/>
      <c r="O5" s="193"/>
    </row>
    <row r="6" spans="1:22" ht="21" x14ac:dyDescent="0.4">
      <c r="C6" s="191"/>
      <c r="D6" s="192"/>
      <c r="I6" s="195"/>
      <c r="J6" s="195"/>
      <c r="K6" s="195"/>
      <c r="L6" s="195"/>
      <c r="M6" s="193"/>
      <c r="N6" s="193"/>
      <c r="O6" s="193"/>
    </row>
    <row r="7" spans="1:22" ht="15" thickBot="1" x14ac:dyDescent="0.35">
      <c r="C7" s="191"/>
      <c r="I7" s="195"/>
      <c r="J7" s="195"/>
      <c r="K7" s="195"/>
      <c r="L7" s="195"/>
      <c r="M7" s="195"/>
      <c r="N7" s="195"/>
      <c r="O7" s="195"/>
    </row>
    <row r="8" spans="1:22" ht="21" x14ac:dyDescent="0.4">
      <c r="C8" s="191"/>
      <c r="D8" s="192"/>
      <c r="I8" s="197" t="s">
        <v>215</v>
      </c>
      <c r="J8" s="198"/>
      <c r="K8" s="198"/>
      <c r="L8" s="198"/>
      <c r="M8" s="199"/>
      <c r="N8" s="195"/>
      <c r="O8" s="200" t="s">
        <v>216</v>
      </c>
      <c r="P8" s="201"/>
      <c r="Q8" s="201"/>
      <c r="R8" s="201"/>
      <c r="S8" s="202"/>
    </row>
    <row r="9" spans="1:22" ht="18" x14ac:dyDescent="0.3">
      <c r="C9" s="191"/>
      <c r="I9" s="203"/>
      <c r="J9" s="195"/>
      <c r="K9" s="236" t="s">
        <v>217</v>
      </c>
      <c r="L9" s="237"/>
      <c r="M9" s="204" t="s">
        <v>218</v>
      </c>
      <c r="N9" s="195"/>
      <c r="O9" s="203"/>
      <c r="P9" s="195"/>
      <c r="Q9" s="559" t="s">
        <v>217</v>
      </c>
      <c r="R9" s="560"/>
      <c r="S9" s="204" t="s">
        <v>232</v>
      </c>
    </row>
    <row r="10" spans="1:22" ht="21" x14ac:dyDescent="0.4">
      <c r="C10" s="191"/>
      <c r="D10" s="192"/>
      <c r="I10" s="205" t="s">
        <v>219</v>
      </c>
      <c r="J10" s="193"/>
      <c r="K10" s="572">
        <f>+I17</f>
        <v>0</v>
      </c>
      <c r="L10" s="573"/>
      <c r="M10" s="206"/>
      <c r="N10" s="193"/>
      <c r="O10" s="205" t="s">
        <v>220</v>
      </c>
      <c r="P10" s="193"/>
      <c r="Q10" s="574">
        <f>+'3. Assiette des heures CPOM'!K10</f>
        <v>0</v>
      </c>
      <c r="R10" s="575"/>
      <c r="S10" s="242">
        <f>+IFERROR(K11/Q10,0)</f>
        <v>0</v>
      </c>
    </row>
    <row r="11" spans="1:22" x14ac:dyDescent="0.3">
      <c r="C11" s="191"/>
      <c r="I11" s="207" t="s">
        <v>221</v>
      </c>
      <c r="J11" s="193"/>
      <c r="K11" s="572">
        <f>+J17</f>
        <v>0</v>
      </c>
      <c r="L11" s="573"/>
      <c r="M11" s="208">
        <f>+IFERROR(K11/K10,0)</f>
        <v>0</v>
      </c>
      <c r="N11" s="193"/>
      <c r="O11" s="205" t="s">
        <v>230</v>
      </c>
      <c r="P11" s="193"/>
      <c r="Q11" s="572">
        <f>+K10-Q10</f>
        <v>0</v>
      </c>
      <c r="R11" s="573"/>
      <c r="S11" s="206"/>
    </row>
    <row r="12" spans="1:22" ht="21.6" thickBot="1" x14ac:dyDescent="0.45">
      <c r="C12" s="191"/>
      <c r="D12" s="192"/>
      <c r="I12" s="207"/>
      <c r="J12" s="193"/>
      <c r="K12" s="232"/>
      <c r="L12" s="233"/>
      <c r="M12" s="206"/>
      <c r="N12" s="193"/>
      <c r="O12" s="209"/>
      <c r="P12" s="193"/>
      <c r="Q12" s="210"/>
      <c r="R12" s="211"/>
      <c r="S12" s="206"/>
    </row>
    <row r="13" spans="1:22" ht="15.6" thickTop="1" thickBot="1" x14ac:dyDescent="0.35">
      <c r="B13" s="272" t="s">
        <v>236</v>
      </c>
      <c r="C13" s="191"/>
      <c r="I13" s="212" t="s">
        <v>222</v>
      </c>
      <c r="J13" s="213"/>
      <c r="K13" s="234">
        <f>+IF(K10-K11&lt;0,0,K10-K11)</f>
        <v>0</v>
      </c>
      <c r="L13" s="235"/>
      <c r="M13" s="214"/>
      <c r="O13" s="212" t="s">
        <v>223</v>
      </c>
      <c r="P13" s="213"/>
      <c r="Q13" s="215">
        <f>+Q11+Q12+Q10</f>
        <v>0</v>
      </c>
      <c r="R13" s="216"/>
      <c r="S13" s="214"/>
    </row>
    <row r="14" spans="1:22" ht="21" x14ac:dyDescent="0.4">
      <c r="C14" s="191"/>
      <c r="D14" s="192"/>
      <c r="E14" s="193"/>
      <c r="O14" t="s">
        <v>231</v>
      </c>
    </row>
    <row r="15" spans="1:22" x14ac:dyDescent="0.3">
      <c r="C15" s="191"/>
      <c r="E15" s="193"/>
    </row>
    <row r="16" spans="1:22" ht="18" x14ac:dyDescent="0.3">
      <c r="B16" s="248"/>
      <c r="C16" s="248"/>
      <c r="D16" s="249"/>
      <c r="E16" s="249"/>
      <c r="F16" s="249"/>
      <c r="G16" s="249"/>
      <c r="H16" s="249"/>
      <c r="I16" s="563" t="s">
        <v>36</v>
      </c>
      <c r="J16" s="564"/>
      <c r="K16" s="564"/>
      <c r="L16" s="578"/>
    </row>
    <row r="17" spans="2:12" ht="18" x14ac:dyDescent="0.3">
      <c r="B17" s="250"/>
      <c r="C17" s="250"/>
      <c r="D17" s="251"/>
      <c r="E17" s="251"/>
      <c r="F17" s="251"/>
      <c r="G17" s="251"/>
      <c r="H17" s="251"/>
      <c r="I17" s="238">
        <f>SUBTOTAL(9,I21:I143)</f>
        <v>0</v>
      </c>
      <c r="J17" s="239">
        <f>SUBTOTAL(9,J21:J143)</f>
        <v>0</v>
      </c>
      <c r="K17" s="219">
        <f>+IFERROR(J17/I17,0)</f>
        <v>0</v>
      </c>
      <c r="L17" s="220">
        <f>+I17-J17</f>
        <v>0</v>
      </c>
    </row>
    <row r="18" spans="2:12" ht="18" x14ac:dyDescent="0.3">
      <c r="B18" s="250"/>
      <c r="C18" s="250"/>
      <c r="D18" s="251"/>
      <c r="E18" s="251"/>
      <c r="F18" s="251"/>
      <c r="G18" s="251"/>
      <c r="H18" s="251"/>
      <c r="I18" s="570" t="s">
        <v>225</v>
      </c>
      <c r="J18" s="570"/>
      <c r="K18" s="570"/>
      <c r="L18" s="571"/>
    </row>
    <row r="19" spans="2:12" ht="41.4" x14ac:dyDescent="0.3">
      <c r="B19" s="252" t="s">
        <v>202</v>
      </c>
      <c r="C19" s="252" t="s">
        <v>203</v>
      </c>
      <c r="D19" s="184" t="s">
        <v>6</v>
      </c>
      <c r="E19" s="185" t="s">
        <v>204</v>
      </c>
      <c r="F19" s="184" t="s">
        <v>205</v>
      </c>
      <c r="G19" s="185" t="s">
        <v>206</v>
      </c>
      <c r="H19" s="184" t="s">
        <v>207</v>
      </c>
      <c r="I19" s="221" t="s">
        <v>38</v>
      </c>
      <c r="J19" s="222" t="s">
        <v>39</v>
      </c>
      <c r="K19" s="222" t="s">
        <v>226</v>
      </c>
      <c r="L19" s="223" t="s">
        <v>40</v>
      </c>
    </row>
    <row r="20" spans="2:12" ht="92.4" x14ac:dyDescent="0.3">
      <c r="B20" s="412">
        <f>+'4. Choix des F.A'!F19</f>
        <v>0</v>
      </c>
      <c r="C20" s="253">
        <f>+'FA 1.1.A'!$C$12</f>
        <v>1</v>
      </c>
      <c r="D20" s="189" t="str">
        <f>+'FA 1.1.A'!$C$13</f>
        <v>Accompagner des personnes dont le profil de prise en charge présente des spécificités</v>
      </c>
      <c r="E20" s="189" t="str">
        <f>+'FA 1.1.A'!$C$15</f>
        <v>1.1</v>
      </c>
      <c r="F20" s="189" t="str">
        <f>+'FA 1.1.A'!$C$16</f>
        <v xml:space="preserve">Réflexe prévention
Repérer les situations à risque puis orienter les personnes ainsi repérées comme fragiles vers les réponses adaptées  </v>
      </c>
      <c r="G20" s="189" t="str">
        <f>+'FA 1.1.A'!$C$19</f>
        <v>1.1.A</v>
      </c>
      <c r="H20" s="190" t="str">
        <f>+'FA 1.1.A'!$C$20</f>
        <v>Sensibiliser les responsables de secteur et encadrants au repérage des fragilités et à la prévention des risques au domicile (dénutrition, chutes, troubles sensoriels…), en s’appuyant notamment sur les actions de sensibilisation menées par l’Agence AutonomY</v>
      </c>
      <c r="I20" s="226">
        <f>+'FA 1.1.A'!$AN$51</f>
        <v>0</v>
      </c>
      <c r="J20" s="227">
        <f>+'FA 1.1.A'!$AQ$51</f>
        <v>0</v>
      </c>
      <c r="K20" s="228">
        <f t="shared" ref="K20:K66" si="0">+IFERROR(J20/I20,0)</f>
        <v>0</v>
      </c>
      <c r="L20" s="254">
        <f t="shared" ref="L20:L66" si="1">I20-J20</f>
        <v>0</v>
      </c>
    </row>
    <row r="21" spans="2:12" ht="92.4" x14ac:dyDescent="0.3">
      <c r="B21" s="412">
        <f>+'4. Choix des F.A'!F20</f>
        <v>0</v>
      </c>
      <c r="C21" s="253">
        <f>+'FA 1.1.B'!$C$12</f>
        <v>1</v>
      </c>
      <c r="D21" s="189" t="str">
        <f>+'FA 1.1.B'!$C$13</f>
        <v>Accompagner des personnes dont le profil de prise en charge présente des spécificités</v>
      </c>
      <c r="E21" s="189" t="str">
        <f>+'FA 1.1.B'!$C$15</f>
        <v>1.1</v>
      </c>
      <c r="F21" s="189" t="str">
        <f>+'FA 1.1.B'!$C$16</f>
        <v xml:space="preserve">Réflexe prévention
Repérer les situations à risque puis orienter les personnes ainsi repérées comme fragiles vers les réponses adaptées  </v>
      </c>
      <c r="G21" s="189" t="str">
        <f>+'FA 1.1.B'!$C$19</f>
        <v>1.1.B</v>
      </c>
      <c r="H21" s="190" t="str">
        <f>+'FA 1.1.B'!$C$20</f>
        <v>Sensibiliser les responsables de secteur et encadrants au repérage des fragilités et à la prévention des risques au domicile (dénutrition, chutes, troubles sensoriels…), en s’appuyant notamment sur les actions de sensibilisation menées par l’Agence AutonomY</v>
      </c>
      <c r="I21" s="226">
        <f>+'FA 1.1.B'!$AN$51</f>
        <v>0</v>
      </c>
      <c r="J21" s="227">
        <f>+'FA 1.1.B'!$AQ$51</f>
        <v>0</v>
      </c>
      <c r="K21" s="228">
        <f t="shared" si="0"/>
        <v>0</v>
      </c>
      <c r="L21" s="254">
        <f t="shared" si="1"/>
        <v>0</v>
      </c>
    </row>
    <row r="22" spans="2:12" ht="92.4" x14ac:dyDescent="0.3">
      <c r="B22" s="412">
        <f>+'4. Choix des F.A'!F21</f>
        <v>0</v>
      </c>
      <c r="C22" s="253">
        <f>+'FA 1.1.C'!$C$12</f>
        <v>1</v>
      </c>
      <c r="D22" s="189" t="str">
        <f>+'FA 1.1.C'!$C$13</f>
        <v>Accompagner des personnes dont le profil de prise en charge présente des spécificités</v>
      </c>
      <c r="E22" s="189" t="str">
        <f>+'FA 1.1.C'!$C$15</f>
        <v>1.1</v>
      </c>
      <c r="F22" s="189" t="str">
        <f>+'FA 1.1.C'!$C$16</f>
        <v xml:space="preserve">Réflexe prévention
Repérer les situations à risque puis orienter les personnes ainsi repérées comme fragiles vers les réponses adaptées  </v>
      </c>
      <c r="G22" s="189" t="str">
        <f>+'FA 1.1.C'!$C$19</f>
        <v>1.1.C</v>
      </c>
      <c r="H22" s="190" t="str">
        <f>+'FA 1.1.C'!$C$20</f>
        <v>Former les intervenants au repérage des fragilités et à la prévention des risques au domicile (dénutrition, chutes, troubles sensoriels…), en s’appuyant notamment sur les outils déployés et l’offre de formation proposée par l’Agence AutonomY</v>
      </c>
      <c r="I22" s="226">
        <f>+'FA 1.1.C'!$AN$51</f>
        <v>0</v>
      </c>
      <c r="J22" s="227">
        <f>+'FA 1.1.C'!$AQ$51</f>
        <v>0</v>
      </c>
      <c r="K22" s="228">
        <f t="shared" si="0"/>
        <v>0</v>
      </c>
      <c r="L22" s="254">
        <f t="shared" si="1"/>
        <v>0</v>
      </c>
    </row>
    <row r="23" spans="2:12" ht="52.8" x14ac:dyDescent="0.3">
      <c r="B23" s="412">
        <f>+'4. Choix des F.A'!F22</f>
        <v>0</v>
      </c>
      <c r="C23" s="253">
        <f>+'FA 1.2.A'!$C$12</f>
        <v>1</v>
      </c>
      <c r="D23" s="189" t="str">
        <f>+'FA 1.2.A'!$C$13</f>
        <v>Accompagner des personnes dont le profil de prise en charge présente des spécificités</v>
      </c>
      <c r="E23" s="189" t="str">
        <f>+'FA 1.2.A'!$C$15</f>
        <v>1.2</v>
      </c>
      <c r="F23" s="189" t="str">
        <f>+'FA 1.2.A'!$C$16</f>
        <v>Développer les interventions auprès de publics spécifiques</v>
      </c>
      <c r="G23" s="189" t="str">
        <f>+'FA 1.2.A'!$C$19</f>
        <v>1.2.A</v>
      </c>
      <c r="H23" s="190" t="str">
        <f>+'FA 1.2.A'!$C$20</f>
        <v xml:space="preserve">Former les intervenants sur les spécificités de certaines prises en charge </v>
      </c>
      <c r="I23" s="226">
        <f>+'FA 1.2.A'!$AN$51</f>
        <v>0</v>
      </c>
      <c r="J23" s="227">
        <f>+'FA 1.2.A'!$AQ$51</f>
        <v>0</v>
      </c>
      <c r="K23" s="228">
        <f t="shared" si="0"/>
        <v>0</v>
      </c>
      <c r="L23" s="254">
        <f t="shared" si="1"/>
        <v>0</v>
      </c>
    </row>
    <row r="24" spans="2:12" ht="72" x14ac:dyDescent="0.3">
      <c r="B24" s="412">
        <f>+'4. Choix des F.A'!F23</f>
        <v>0</v>
      </c>
      <c r="C24" s="253">
        <f>+'FA 1.2.B'!$C$12</f>
        <v>1</v>
      </c>
      <c r="D24" s="189" t="str">
        <f>+'FA 1.2.B'!$C$13</f>
        <v>Accompagner des personnes dont le profil de prise en charge présente des spécificités</v>
      </c>
      <c r="E24" s="189" t="str">
        <f>+'FA 1.2.B'!$C$15</f>
        <v>1.2</v>
      </c>
      <c r="F24" s="189" t="str">
        <f>+'FA 1.2.B'!$C$16</f>
        <v>Développer les interventions auprès de publics spécifiques</v>
      </c>
      <c r="G24" s="189" t="str">
        <f>+'FA 1.2.B'!$C$19</f>
        <v>1.2.B</v>
      </c>
      <c r="H24" s="190" t="str">
        <f>+'FA 1.2.B'!$C$20</f>
        <v xml:space="preserve">Attribuer une prime / indemnité spécifique en faveur des salariés intervenant lorsqu’ils montent en compétences ou acquièrent une expertise, et qu’ils interviennent auprès d’un public aux besoins d’accompagnement spécifique </v>
      </c>
      <c r="I24" s="226">
        <f>+'FA 1.2.B'!$AN$51</f>
        <v>0</v>
      </c>
      <c r="J24" s="227">
        <f>+'FA 1.2.B'!$AQ$51</f>
        <v>0</v>
      </c>
      <c r="K24" s="228">
        <f t="shared" si="0"/>
        <v>0</v>
      </c>
      <c r="L24" s="254">
        <f t="shared" si="1"/>
        <v>0</v>
      </c>
    </row>
    <row r="25" spans="2:12" ht="57.6" x14ac:dyDescent="0.3">
      <c r="B25" s="412">
        <f>+'4. Choix des F.A'!F24</f>
        <v>0</v>
      </c>
      <c r="C25" s="253">
        <f>+'FA 1.2.C'!$C$12</f>
        <v>1</v>
      </c>
      <c r="D25" s="189" t="str">
        <f>+'FA 1.2.C'!$C$13</f>
        <v>Accompagner des personnes dont le profil de prise en charge présente des spécificités</v>
      </c>
      <c r="E25" s="189" t="str">
        <f>+'FA 1.2.C'!$C$15</f>
        <v>1.2</v>
      </c>
      <c r="F25" s="189" t="str">
        <f>+'FA 1.2.C'!$C$16</f>
        <v>Développer les interventions auprès de publics spécifiques</v>
      </c>
      <c r="G25" s="189" t="str">
        <f>+'FA 1.2.C'!$C$19</f>
        <v>1.2.C</v>
      </c>
      <c r="H25" s="190" t="str">
        <f>+'FA 1.2.C'!$C$20</f>
        <v xml:space="preserve">Organiser des interventions fractionnées ou en binôme lorsqu’elles répondent à un besoin de la personne accompagnée en raison de ses spécificités de prise en charge </v>
      </c>
      <c r="I25" s="226">
        <f>+'FA 1.2.C'!$AN$51</f>
        <v>0</v>
      </c>
      <c r="J25" s="227">
        <f>+'FA 1.2.C'!$AQ$51</f>
        <v>0</v>
      </c>
      <c r="K25" s="228">
        <f t="shared" si="0"/>
        <v>0</v>
      </c>
      <c r="L25" s="254">
        <f t="shared" si="1"/>
        <v>0</v>
      </c>
    </row>
    <row r="26" spans="2:12" ht="52.8" x14ac:dyDescent="0.3">
      <c r="B26" s="412">
        <f>+'4. Choix des F.A'!F25</f>
        <v>0</v>
      </c>
      <c r="C26" s="253">
        <f>+'FA 1.2.D'!$C$12</f>
        <v>1</v>
      </c>
      <c r="D26" s="189" t="str">
        <f>+'FA 1.2.D'!$C$13</f>
        <v>Accompagner des personnes dont le profil de prise en charge présente des spécificités</v>
      </c>
      <c r="E26" s="189" t="str">
        <f>+'FA 1.2.D'!$C$15</f>
        <v>1.2</v>
      </c>
      <c r="F26" s="189" t="str">
        <f>+'FA 1.2.D'!$C$16</f>
        <v>Développer les interventions auprès de publics spécifiques</v>
      </c>
      <c r="G26" s="189" t="str">
        <f>+'FA 1.2.D'!$C$19</f>
        <v>1.2.D</v>
      </c>
      <c r="H26" s="190" t="str">
        <f>+'FA 1.2.D'!$C$20</f>
        <v>Mettre en place un tutorat pour les prises en charge complexes</v>
      </c>
      <c r="I26" s="226">
        <f>+'FA 1.2.D'!$AN$51</f>
        <v>0</v>
      </c>
      <c r="J26" s="227">
        <f>+'FA 1.2.D'!$AQ$51</f>
        <v>0</v>
      </c>
      <c r="K26" s="228">
        <f t="shared" si="0"/>
        <v>0</v>
      </c>
      <c r="L26" s="254">
        <f t="shared" si="1"/>
        <v>0</v>
      </c>
    </row>
    <row r="27" spans="2:12" ht="52.8" x14ac:dyDescent="0.3">
      <c r="B27" s="412">
        <f>+'4. Choix des F.A'!F26</f>
        <v>0</v>
      </c>
      <c r="C27" s="253">
        <f>+'FA 1.2.E'!$C$12</f>
        <v>1</v>
      </c>
      <c r="D27" s="189" t="str">
        <f>+'FA 1.2.E'!$C$13</f>
        <v>Accompagner des personnes dont le profil de prise en charge présente des spécificités</v>
      </c>
      <c r="E27" s="189" t="str">
        <f>+'FA 1.2.E'!$C$15</f>
        <v>1.2</v>
      </c>
      <c r="F27" s="189" t="str">
        <f>+'FA 1.2.E'!$C$16</f>
        <v>Développer les interventions auprès de publics spécifiques</v>
      </c>
      <c r="G27" s="189" t="str">
        <f>+'FA 1.2.E'!$C$19</f>
        <v>1.2.E</v>
      </c>
      <c r="H27" s="190" t="str">
        <f>+'FA 1.2.E'!$C$20</f>
        <v>Organiser des groupes d’analyse des pratiques autour des prises en charge complexes</v>
      </c>
      <c r="I27" s="226">
        <f>+'FA 1.2.E'!$AN$51</f>
        <v>0</v>
      </c>
      <c r="J27" s="227">
        <f>+'FA 1.2.E'!$AQ$51</f>
        <v>0</v>
      </c>
      <c r="K27" s="228">
        <f t="shared" si="0"/>
        <v>0</v>
      </c>
      <c r="L27" s="254">
        <f t="shared" si="1"/>
        <v>0</v>
      </c>
    </row>
    <row r="28" spans="2:12" ht="90" customHeight="1" x14ac:dyDescent="0.3">
      <c r="B28" s="412">
        <f>+'4. Choix des F.A'!F27</f>
        <v>0</v>
      </c>
      <c r="C28" s="253">
        <f>+'FA 1.3.A'!$C$12</f>
        <v>1</v>
      </c>
      <c r="D28" s="189" t="str">
        <f>+'FA 1.3.A'!$C$13</f>
        <v>Accompagner des personnes dont le profil de prise en charge présente des spécificités</v>
      </c>
      <c r="E28" s="189" t="str">
        <f>+'FA 1.3.A'!$C$15</f>
        <v>1.3</v>
      </c>
      <c r="F28" s="189" t="str">
        <f>+'FA 1.3.A'!$C$16</f>
        <v>Améliorer la coordination des interventions autour des personnes accompagnées</v>
      </c>
      <c r="G28" s="189" t="str">
        <f>+'FA 1.3.A'!$C$19</f>
        <v>1.3.A</v>
      </c>
      <c r="H28" s="190" t="str">
        <f>+'FA 1.3.A'!$C$20</f>
        <v>Formaliser un partenariat avec un opérateur du soin à domicile (SSIAD, IDEL, maison de santé…) afin d’anticiper la transformation des SAAD vers des services autonomie à domicile, communiquer la convention signée aux services du Département et de l’Agence AutonomY</v>
      </c>
      <c r="I28" s="226">
        <f>+'FA 1.3.A'!$AN$51</f>
        <v>0</v>
      </c>
      <c r="J28" s="227">
        <f>+'FA 1.3.A'!$AQ$51</f>
        <v>0</v>
      </c>
      <c r="K28" s="228">
        <f t="shared" si="0"/>
        <v>0</v>
      </c>
      <c r="L28" s="254">
        <f t="shared" si="1"/>
        <v>0</v>
      </c>
    </row>
    <row r="29" spans="2:12" ht="66" x14ac:dyDescent="0.3">
      <c r="B29" s="412">
        <f>+'4. Choix des F.A'!F28</f>
        <v>0</v>
      </c>
      <c r="C29" s="253">
        <f>+'FA 1.3.B'!$C$12</f>
        <v>1</v>
      </c>
      <c r="D29" s="189" t="str">
        <f>+'FA 1.3.B'!$C$13</f>
        <v>Accompagner des personnes dont le profil de prise en charge présente des spécificités</v>
      </c>
      <c r="E29" s="189" t="str">
        <f>+'FA 1.3.B'!$C$15</f>
        <v>1.3</v>
      </c>
      <c r="F29" s="189" t="str">
        <f>+'FA 1.3.B'!$C$16</f>
        <v>Améliorer la coordination des interventions autour des personnes accompagnées</v>
      </c>
      <c r="G29" s="189" t="str">
        <f>+'FA 1.3.B'!$C$19</f>
        <v>1.3.B</v>
      </c>
      <c r="H29" s="190" t="str">
        <f>+'FA 1.3.B'!$C$20</f>
        <v>S’engager dans un partenariat avec la CNAV : OSCAR et/ou ARDH et/ou aide à domicile mutualisée, communiquer les conventions signées aux services du Département et de l’Agence AutonomY</v>
      </c>
      <c r="I29" s="226">
        <f>+'FA 1.3.B'!$AN$51</f>
        <v>0</v>
      </c>
      <c r="J29" s="227">
        <f>+'FA 1.3.B'!$AQ$51</f>
        <v>0</v>
      </c>
      <c r="K29" s="228">
        <f t="shared" si="0"/>
        <v>0</v>
      </c>
      <c r="L29" s="254">
        <f t="shared" si="1"/>
        <v>0</v>
      </c>
    </row>
    <row r="30" spans="2:12" ht="66" x14ac:dyDescent="0.3">
      <c r="B30" s="412">
        <f>+'4. Choix des F.A'!F29</f>
        <v>0</v>
      </c>
      <c r="C30" s="253">
        <f>+'FA 1.3.C'!$C$12</f>
        <v>1</v>
      </c>
      <c r="D30" s="189" t="str">
        <f>+'FA 1.3.C'!$C$13</f>
        <v>Accompagner des personnes dont le profil de prise en charge présente des spécificités</v>
      </c>
      <c r="E30" s="189" t="str">
        <f>+'FA 1.3.C'!$C$15</f>
        <v>1.3</v>
      </c>
      <c r="F30" s="189" t="str">
        <f>+'FA 1.3.C'!$C$16</f>
        <v>Améliorer la coordination des interventions autour des personnes accompagnées</v>
      </c>
      <c r="G30" s="189" t="str">
        <f>+'FA 1.3.C'!$C$19</f>
        <v>1.3.C</v>
      </c>
      <c r="H30" s="190" t="str">
        <f>+'FA 1.3.C'!$C$20</f>
        <v>Etablir un partenariat avec un établissement médico-social « ressource » ou « territorial » implanté sur le territoire d’intervention (EHPAD, FAM, USLD…)</v>
      </c>
      <c r="I30" s="226">
        <f>+'FA 1.3.C'!$AN$51</f>
        <v>0</v>
      </c>
      <c r="J30" s="227">
        <f>+'FA 1.3.C'!$AQ$51</f>
        <v>0</v>
      </c>
      <c r="K30" s="228">
        <f t="shared" si="0"/>
        <v>0</v>
      </c>
      <c r="L30" s="254">
        <f t="shared" si="1"/>
        <v>0</v>
      </c>
    </row>
    <row r="31" spans="2:12" ht="66" x14ac:dyDescent="0.3">
      <c r="B31" s="412">
        <f>+'4. Choix des F.A'!F30</f>
        <v>0</v>
      </c>
      <c r="C31" s="253">
        <f>+'FA 1.3.D'!$C$12</f>
        <v>1</v>
      </c>
      <c r="D31" s="189" t="str">
        <f>+'FA 1.3.D'!$C$13</f>
        <v>Accompagner des personnes dont le profil de prise en charge présente des spécificités</v>
      </c>
      <c r="E31" s="189" t="str">
        <f>+'FA 1.3.D'!$C$15</f>
        <v>1.3</v>
      </c>
      <c r="F31" s="189" t="str">
        <f>+'FA 1.3.D'!$C$16</f>
        <v>Améliorer la coordination des interventions autour des personnes accompagnées</v>
      </c>
      <c r="G31" s="189" t="str">
        <f>+'FA 1.3.D'!$C$19</f>
        <v>1.3.D</v>
      </c>
      <c r="H31" s="190" t="str">
        <f>+'FA 1.3.D'!$C$20</f>
        <v>Etablir un partenariat avec un service hospitalier afin de sécuriser et faciliter les entrées et sorties d’hospitalisation</v>
      </c>
      <c r="I31" s="226">
        <f>+'FA 1.3.D'!$AN$51</f>
        <v>0</v>
      </c>
      <c r="J31" s="227">
        <f>+'FA 1.3.D'!$AQ$51</f>
        <v>0</v>
      </c>
      <c r="K31" s="228">
        <f t="shared" si="0"/>
        <v>0</v>
      </c>
      <c r="L31" s="254">
        <f t="shared" si="1"/>
        <v>0</v>
      </c>
    </row>
    <row r="32" spans="2:12" ht="66" x14ac:dyDescent="0.3">
      <c r="B32" s="412">
        <f>+'4. Choix des F.A'!F31</f>
        <v>0</v>
      </c>
      <c r="C32" s="253">
        <f>+'FA 2.1.A'!$C$12</f>
        <v>2</v>
      </c>
      <c r="D32" s="189" t="str">
        <f>+'FA 2.1.A'!$C$13</f>
        <v>Intervenir sur une amplitude horaire incluant les soirs, les week ends et les jours fériés</v>
      </c>
      <c r="E32" s="189" t="str">
        <f>+'FA 2.1.A'!$C$15</f>
        <v>2.1</v>
      </c>
      <c r="F32" s="189" t="str">
        <f>+'FA 2.1.A'!$C$16</f>
        <v xml:space="preserve">Mieux rémunérer les interventions ou astreintes réalisées aux horaires atypiques </v>
      </c>
      <c r="G32" s="189" t="str">
        <f>+'FA 2.1.A'!$C$19</f>
        <v>2.1.A</v>
      </c>
      <c r="H32" s="190" t="str">
        <f>+'FA 2.1.A'!$C$20</f>
        <v xml:space="preserve">Attribuer une prime / indemnité spécifique en faveur des salariés intervenant sur des tranches horaires atypiques </v>
      </c>
      <c r="I32" s="226">
        <f>+'FA 2.1.A'!$AN$51</f>
        <v>0</v>
      </c>
      <c r="J32" s="227">
        <f>+'FA 2.1.A'!$AQ$51</f>
        <v>0</v>
      </c>
      <c r="K32" s="228">
        <f t="shared" si="0"/>
        <v>0</v>
      </c>
      <c r="L32" s="254">
        <f t="shared" si="1"/>
        <v>0</v>
      </c>
    </row>
    <row r="33" spans="2:12" ht="66" x14ac:dyDescent="0.3">
      <c r="B33" s="412">
        <f>+'4. Choix des F.A'!F32</f>
        <v>0</v>
      </c>
      <c r="C33" s="253">
        <f>+'FA 2.1.B'!$C$12</f>
        <v>2</v>
      </c>
      <c r="D33" s="189" t="str">
        <f>+'FA 2.1.B'!$C$13</f>
        <v>Intervenir sur une amplitude horaire incluant les soirs, les week ends et les jours fériés</v>
      </c>
      <c r="E33" s="189" t="str">
        <f>+'FA 2.1.B'!$C$15</f>
        <v>2.1</v>
      </c>
      <c r="F33" s="189" t="str">
        <f>+'FA 2.1.B'!$C$16</f>
        <v xml:space="preserve">Mieux rémunérer les interventions ou astreintes réalisées aux horaires atypiques </v>
      </c>
      <c r="G33" s="189" t="str">
        <f>+'FA 2.1.B'!$C$19</f>
        <v>2.1.B</v>
      </c>
      <c r="H33" s="190" t="str">
        <f>+'FA 2.1.B'!$C$20</f>
        <v xml:space="preserve">Organiser des gardes / tournées / rondes de nuit </v>
      </c>
      <c r="I33" s="226">
        <f>+'FA 2.1.B'!$AN$51</f>
        <v>0</v>
      </c>
      <c r="J33" s="227">
        <f>+'FA 2.1.B'!$AQ$51</f>
        <v>0</v>
      </c>
      <c r="K33" s="228">
        <f t="shared" si="0"/>
        <v>0</v>
      </c>
      <c r="L33" s="254">
        <f t="shared" si="1"/>
        <v>0</v>
      </c>
    </row>
    <row r="34" spans="2:12" ht="97.95" customHeight="1" x14ac:dyDescent="0.3">
      <c r="B34" s="412">
        <f>+'4. Choix des F.A'!F33</f>
        <v>0</v>
      </c>
      <c r="C34" s="253">
        <f>+'FA 2.1.C'!$C$12</f>
        <v>2</v>
      </c>
      <c r="D34" s="189" t="str">
        <f>+'FA 2.1.C'!$C$13</f>
        <v>Intervenir sur une amplitude horaire incluant les soirs, les week ends et les jours fériés</v>
      </c>
      <c r="E34" s="189" t="str">
        <f>+'FA 2.1.C'!$C$15</f>
        <v>2.1</v>
      </c>
      <c r="F34" s="189" t="str">
        <f>+'FA 2.1.C'!$C$16</f>
        <v xml:space="preserve">Mieux rémunérer les interventions ou astreintes réalisées aux horaires atypiques </v>
      </c>
      <c r="G34" s="189" t="str">
        <f>+'FA 2.1.C'!$C$19</f>
        <v>2.1.C</v>
      </c>
      <c r="H34" s="190" t="str">
        <f>+'FA 2.1.C'!$C$20</f>
        <v xml:space="preserve">Organiser des astreintes de nuit, de week-end et les jours fériés pour le remplacement de salariés absents et pour répondre en urgence aux besoins des personnes accompagnées (par exemple, par la création d’une ligne d’appel centralisée de nuit commune à plusieurs SAAD locaux et la rémunération des personnels d’astreinte) </v>
      </c>
      <c r="I34" s="226">
        <f>+'FA 2.1.C'!$AN$51</f>
        <v>0</v>
      </c>
      <c r="J34" s="227">
        <f>+'FA 2.1.C'!$AQ$51</f>
        <v>0</v>
      </c>
      <c r="K34" s="228">
        <f t="shared" si="0"/>
        <v>0</v>
      </c>
      <c r="L34" s="254">
        <f t="shared" si="1"/>
        <v>0</v>
      </c>
    </row>
    <row r="35" spans="2:12" ht="72" x14ac:dyDescent="0.3">
      <c r="B35" s="412">
        <f>+'4. Choix des F.A'!F34</f>
        <v>0</v>
      </c>
      <c r="C35" s="253">
        <f>+'FA 2.2.A'!$C$12</f>
        <v>2</v>
      </c>
      <c r="D35" s="189" t="str">
        <f>+'FA 2.2.A'!$C$13</f>
        <v>Intervenir sur une amplitude horaire incluant les soirs, les week ends et les jours fériés</v>
      </c>
      <c r="E35" s="189" t="str">
        <f>+'FA 2.2.A'!$C$15</f>
        <v>2.2</v>
      </c>
      <c r="F35" s="189" t="str">
        <f>+'FA 2.2.A'!$C$16</f>
        <v>Faciliter la mobilité et renforcer la sécurité des intervenants sur les horaires atypiques</v>
      </c>
      <c r="G35" s="189" t="str">
        <f>+'FA 2.2.A'!$C$19</f>
        <v>2.2.A</v>
      </c>
      <c r="H35" s="190" t="str">
        <f>+'FA 2.2.A'!$C$20</f>
        <v xml:space="preserve">Faciliter la mobilité des salariés ne disposant pas du permis et/ou de véhicule, par une prise en charge des frais liés aux déplacements (taxi/VTC, location de véhicules sans permis ou classiques via LLD, transport en commun…) </v>
      </c>
      <c r="I35" s="226">
        <f>+'FA 2.2.A'!$AN$51</f>
        <v>0</v>
      </c>
      <c r="J35" s="227">
        <f>+'FA 2.2.A'!$AQ$51</f>
        <v>0</v>
      </c>
      <c r="K35" s="228">
        <f t="shared" si="0"/>
        <v>0</v>
      </c>
      <c r="L35" s="254">
        <f t="shared" si="1"/>
        <v>0</v>
      </c>
    </row>
    <row r="36" spans="2:12" ht="52.8" x14ac:dyDescent="0.3">
      <c r="B36" s="412">
        <f>+'4. Choix des F.A'!F35</f>
        <v>0</v>
      </c>
      <c r="C36" s="253">
        <f>+'FA 2.2.B'!$C$12</f>
        <v>2</v>
      </c>
      <c r="D36" s="189" t="str">
        <f>+'FA 2.2.B'!$C$13</f>
        <v>Intervenir sur une amplitude horaire incluant les soirs, les week ends et les jours fériés</v>
      </c>
      <c r="E36" s="189" t="str">
        <f>+'FA 2.2.B'!$C$15</f>
        <v>2.2</v>
      </c>
      <c r="F36" s="189" t="str">
        <f>+'FA 2.2.B'!$C$16</f>
        <v>Faciliter la mobilité et renforcer la sécurité des intervenants sur les horaires atypiques</v>
      </c>
      <c r="G36" s="189" t="str">
        <f>+'FA 2.2.B'!$C$19</f>
        <v>2.2.B</v>
      </c>
      <c r="H36" s="190" t="str">
        <f>+'FA 2.2.B'!$C$20</f>
        <v xml:space="preserve">Financer ou participer au financement du permis de conduire </v>
      </c>
      <c r="I36" s="226">
        <f>+'FA 2.2.B'!$AN$51</f>
        <v>0</v>
      </c>
      <c r="J36" s="227">
        <f>+'FA 2.2.B'!$AQ$51</f>
        <v>0</v>
      </c>
      <c r="K36" s="228">
        <f t="shared" si="0"/>
        <v>0</v>
      </c>
      <c r="L36" s="254">
        <f t="shared" si="1"/>
        <v>0</v>
      </c>
    </row>
    <row r="37" spans="2:12" ht="52.8" x14ac:dyDescent="0.3">
      <c r="B37" s="412">
        <f>+'4. Choix des F.A'!F36</f>
        <v>0</v>
      </c>
      <c r="C37" s="253">
        <f>+'FA 2.2.C'!$C$12</f>
        <v>2</v>
      </c>
      <c r="D37" s="189" t="str">
        <f>+'FA 2.2.C'!$C$13</f>
        <v>Intervenir sur une amplitude horaire incluant les soirs, les week ends et les jours fériés</v>
      </c>
      <c r="E37" s="189" t="str">
        <f>+'FA 2.2.C'!$C$15</f>
        <v>2.2</v>
      </c>
      <c r="F37" s="189" t="str">
        <f>+'FA 2.2.C'!$C$16</f>
        <v>Faciliter la mobilité et renforcer la sécurité des intervenants sur les horaires atypiques</v>
      </c>
      <c r="G37" s="189" t="str">
        <f>+'FA 2.2.C'!$C$19</f>
        <v>2.2.C</v>
      </c>
      <c r="H37" s="190" t="str">
        <f>+'FA 2.2.C'!$C$20</f>
        <v>Financer ou participer au financement de solutions pour la garde des enfants des salariés intervenant sur des horaires atypiques</v>
      </c>
      <c r="I37" s="226">
        <f>+'FA 2.2.C'!$AN$51</f>
        <v>0</v>
      </c>
      <c r="J37" s="227">
        <f>+'FA 2.2.C'!$AQ$51</f>
        <v>0</v>
      </c>
      <c r="K37" s="228">
        <f t="shared" si="0"/>
        <v>0</v>
      </c>
      <c r="L37" s="254">
        <f t="shared" si="1"/>
        <v>0</v>
      </c>
    </row>
    <row r="38" spans="2:12" ht="52.8" x14ac:dyDescent="0.3">
      <c r="B38" s="412">
        <f>+'4. Choix des F.A'!F37</f>
        <v>0</v>
      </c>
      <c r="C38" s="253">
        <f>+'FA 2.2.D'!$C$12</f>
        <v>2</v>
      </c>
      <c r="D38" s="189" t="str">
        <f>+'FA 2.2.D'!$C$13</f>
        <v>Intervenir sur une amplitude horaire incluant les soirs, les week ends et les jours fériés</v>
      </c>
      <c r="E38" s="189" t="str">
        <f>+'FA 2.2.D'!$C$15</f>
        <v>2.2</v>
      </c>
      <c r="F38" s="189" t="str">
        <f>+'FA 2.2.D'!$C$16</f>
        <v>Faciliter la mobilité et renforcer la sécurité des intervenants sur les horaires atypiques</v>
      </c>
      <c r="G38" s="189" t="str">
        <f>+'FA 2.2.D'!$C$19</f>
        <v>2.2.D</v>
      </c>
      <c r="H38" s="190" t="str">
        <f>+'FA 2.2.D'!$C$20</f>
        <v>Prévoir des dispositifs d’alerte en cas d’agression de l’intervenant lors de ses déplacements de nuit (type alarme personnelle anti-agression avec géolocalisation)</v>
      </c>
      <c r="I38" s="226">
        <f>+'FA 2.2.D'!$AN$51</f>
        <v>0</v>
      </c>
      <c r="J38" s="227">
        <f>+'FA 2.2.D'!$AQ$51</f>
        <v>0</v>
      </c>
      <c r="K38" s="228">
        <f t="shared" si="0"/>
        <v>0</v>
      </c>
      <c r="L38" s="254">
        <f t="shared" si="1"/>
        <v>0</v>
      </c>
    </row>
    <row r="39" spans="2:12" ht="79.2" x14ac:dyDescent="0.3">
      <c r="B39" s="412">
        <f>+'4. Choix des F.A'!F38</f>
        <v>0</v>
      </c>
      <c r="C39" s="253">
        <f>+'FA 3.1.A'!$C$12</f>
        <v>3</v>
      </c>
      <c r="D39" s="189" t="str">
        <f>+'FA 3.1.A'!$C$13</f>
        <v>Contribuer à la couverture des besoins de l’ensemble des territoires identifiés comme zone rurale et QPV</v>
      </c>
      <c r="E39" s="189" t="str">
        <f>+'FA 3.1.A'!$C$15</f>
        <v>3.1</v>
      </c>
      <c r="F39" s="189" t="str">
        <f>+'FA 3.1.A'!$C$16</f>
        <v>Favoriser les conditions d’intervention dans les territoires concernés</v>
      </c>
      <c r="G39" s="189" t="str">
        <f>+'FA 3.1.A'!$C$19</f>
        <v>3.1.A</v>
      </c>
      <c r="H39" s="190" t="str">
        <f>+'FA 3.1.A'!$C$20</f>
        <v xml:space="preserve">Mettre à disposition des véhicules de service pour les salariés intervenants dans les zones rurales (financer l’achat/loyer, l’assurance, la maintenance, la pneumatique et le carburant) </v>
      </c>
      <c r="I39" s="226">
        <f>+'FA 3.1.A'!$AN$51</f>
        <v>0</v>
      </c>
      <c r="J39" s="227">
        <f>+'FA 3.1.A'!$AQ$51</f>
        <v>0</v>
      </c>
      <c r="K39" s="228">
        <f t="shared" si="0"/>
        <v>0</v>
      </c>
      <c r="L39" s="254">
        <f t="shared" si="1"/>
        <v>0</v>
      </c>
    </row>
    <row r="40" spans="2:12" ht="79.2" x14ac:dyDescent="0.3">
      <c r="B40" s="412">
        <f>+'4. Choix des F.A'!F39</f>
        <v>0</v>
      </c>
      <c r="C40" s="253">
        <f>+'FA 3.1.B'!$C$12</f>
        <v>3</v>
      </c>
      <c r="D40" s="189" t="str">
        <f>+'FA 3.1.B'!$C$13</f>
        <v>Contribuer à la couverture des besoins de l’ensemble des territoires identifiés comme zone rurale et QPV</v>
      </c>
      <c r="E40" s="189" t="str">
        <f>+'FA 3.1.B'!$C$15</f>
        <v>3.1</v>
      </c>
      <c r="F40" s="189" t="str">
        <f>+'FA 3.1.B'!$C$16</f>
        <v>Favoriser les conditions d’intervention dans les territoires concernés</v>
      </c>
      <c r="G40" s="189" t="str">
        <f>+'FA 3.1.B'!$C$19</f>
        <v>3.1.B</v>
      </c>
      <c r="H40" s="190" t="str">
        <f>+'FA 3.1.B'!$C$20</f>
        <v xml:space="preserve">Faciliter la mobilité des salariés ne disposant pas du permis et/ou de véhicule, par une prise en charge des frais liés aux déplacements (taxi/VTC, location de véhicules sans permis ou classiques via LLD, transport en commun…) </v>
      </c>
      <c r="I40" s="226">
        <f>+'FA 3.1.B'!$AN$51</f>
        <v>0</v>
      </c>
      <c r="J40" s="227">
        <f>+'FA 3.1.B'!$AQ$51</f>
        <v>0</v>
      </c>
      <c r="K40" s="228">
        <f t="shared" si="0"/>
        <v>0</v>
      </c>
      <c r="L40" s="254">
        <f t="shared" si="1"/>
        <v>0</v>
      </c>
    </row>
    <row r="41" spans="2:12" ht="79.2" x14ac:dyDescent="0.3">
      <c r="B41" s="412">
        <f>+'4. Choix des F.A'!F40</f>
        <v>0</v>
      </c>
      <c r="C41" s="253">
        <f>+'FA 3.1.C'!$C$12</f>
        <v>3</v>
      </c>
      <c r="D41" s="189" t="str">
        <f>+'FA 3.1.C'!$C$13</f>
        <v>Contribuer à la couverture des besoins de l’ensemble des territoires identifiés comme zone rurale et QPV</v>
      </c>
      <c r="E41" s="189" t="str">
        <f>+'FA 3.1.C'!$C$15</f>
        <v>3.1</v>
      </c>
      <c r="F41" s="189" t="str">
        <f>+'FA 3.1.C'!$C$16</f>
        <v>Favoriser les conditions d’intervention dans les territoires concernés</v>
      </c>
      <c r="G41" s="189" t="str">
        <f>+'FA 3.1.C'!$C$19</f>
        <v>3.1.C</v>
      </c>
      <c r="H41" s="190" t="str">
        <f>+'FA 3.1.C'!$C$20</f>
        <v xml:space="preserve">Financer ou participer au financement du permis de conduire </v>
      </c>
      <c r="I41" s="226">
        <f>+'FA 3.1.C'!$AN$51</f>
        <v>0</v>
      </c>
      <c r="J41" s="227">
        <f>+'FA 3.1.C'!$AQ$51</f>
        <v>0</v>
      </c>
      <c r="K41" s="228">
        <f t="shared" si="0"/>
        <v>0</v>
      </c>
      <c r="L41" s="254">
        <f t="shared" si="1"/>
        <v>0</v>
      </c>
    </row>
    <row r="42" spans="2:12" ht="79.2" x14ac:dyDescent="0.3">
      <c r="B42" s="412">
        <f>+'4. Choix des F.A'!F41</f>
        <v>0</v>
      </c>
      <c r="C42" s="253">
        <f>+'FA 3.1.D'!$C$12</f>
        <v>3</v>
      </c>
      <c r="D42" s="189" t="str">
        <f>+'FA 3.1.D'!$C$13</f>
        <v>Contribuer à la couverture des besoins de l’ensemble des territoires identifiés comme zone rurale et QPV</v>
      </c>
      <c r="E42" s="189" t="str">
        <f>+'FA 3.1.D'!$C$15</f>
        <v>3.1</v>
      </c>
      <c r="F42" s="189" t="str">
        <f>+'FA 3.1.D'!$C$16</f>
        <v>Favoriser les conditions d’intervention dans les territoires concernés</v>
      </c>
      <c r="G42" s="189" t="str">
        <f>+'FA 3.1.D'!$C$19</f>
        <v>3.1.D</v>
      </c>
      <c r="H42" s="190" t="str">
        <f>+'FA 3.1.D'!$C$20</f>
        <v>Organiser des temps de repos pour les intervenants ayant des horaires discontinus (coupures entre missions), dans les locaux du service ou des tiers lieux</v>
      </c>
      <c r="I42" s="226">
        <f>+'FA 3.1.D'!$AN$51</f>
        <v>0</v>
      </c>
      <c r="J42" s="227">
        <f>+'FA 3.1.D'!$AQ$51</f>
        <v>0</v>
      </c>
      <c r="K42" s="228">
        <f t="shared" si="0"/>
        <v>0</v>
      </c>
      <c r="L42" s="254">
        <f t="shared" si="1"/>
        <v>0</v>
      </c>
    </row>
    <row r="43" spans="2:12" ht="79.2" x14ac:dyDescent="0.3">
      <c r="B43" s="412">
        <f>+'4. Choix des F.A'!F42</f>
        <v>0</v>
      </c>
      <c r="C43" s="253">
        <f>+'FA 3.2.A'!$C$12</f>
        <v>3</v>
      </c>
      <c r="D43" s="189" t="str">
        <f>+'FA 3.2.A'!$C$13</f>
        <v>Contribuer à la couverture des besoins de l’ensemble des territoires identifiés comme zone rurale et QPV</v>
      </c>
      <c r="E43" s="189" t="str">
        <f>+'FA 3.2.A'!$C$15</f>
        <v>3.2</v>
      </c>
      <c r="F43" s="189" t="str">
        <f>+'FA 3.2.A'!$C$16</f>
        <v xml:space="preserve">Mieux indemniser les trajets des intervenants dans les territoires concernés </v>
      </c>
      <c r="G43" s="189" t="str">
        <f>+'FA 3.2.A'!$C$19</f>
        <v>3.2.A</v>
      </c>
      <c r="H43" s="190" t="str">
        <f>+'FA 3.2.A'!$C$20</f>
        <v>Attribuer une prime / indemnité “mobilité” en faveur des salariés intervenant sur ces territoires</v>
      </c>
      <c r="I43" s="226">
        <f>+'FA 3.2.A'!$AN$51</f>
        <v>0</v>
      </c>
      <c r="J43" s="227">
        <f>+'FA 3.2.A'!$AQ$51</f>
        <v>0</v>
      </c>
      <c r="K43" s="228">
        <f t="shared" si="0"/>
        <v>0</v>
      </c>
      <c r="L43" s="254">
        <f t="shared" si="1"/>
        <v>0</v>
      </c>
    </row>
    <row r="44" spans="2:12" ht="79.2" x14ac:dyDescent="0.3">
      <c r="B44" s="412">
        <f>+'4. Choix des F.A'!F43</f>
        <v>0</v>
      </c>
      <c r="C44" s="253">
        <f>+'FA 4.1.A'!$C$12</f>
        <v>4</v>
      </c>
      <c r="D44" s="189" t="str">
        <f>+'FA 4.1.A'!$C$13</f>
        <v>Apporter une aide aux aidants des personnes accompagnées</v>
      </c>
      <c r="E44" s="189" t="str">
        <f>+'FA 4.1.A'!$C$15</f>
        <v>4.1</v>
      </c>
      <c r="F44" s="189" t="str">
        <f>+'FA 4.1.A'!$C$16</f>
        <v xml:space="preserve">Développer le repérage et l’accompagnement des aidants en difficulté vers les solutions adaptées  </v>
      </c>
      <c r="G44" s="189" t="str">
        <f>+'FA 4.1.A'!$C$19</f>
        <v>4.1.A</v>
      </c>
      <c r="H44" s="190" t="str">
        <f>+'FA 4.1.A'!$C$20</f>
        <v>Sensibiliser les responsables de secteur et encadrants aux besoins des aidants en difficulté (en s’appuyant notamment sur les actions de sensibilisation menées par l’Agence AutonomY)</v>
      </c>
      <c r="I44" s="226">
        <f>+'FA 4.1.A'!$AN$51</f>
        <v>0</v>
      </c>
      <c r="J44" s="227">
        <f>+'FA 4.1.A'!$AQ$51</f>
        <v>0</v>
      </c>
      <c r="K44" s="228">
        <f t="shared" si="0"/>
        <v>0</v>
      </c>
      <c r="L44" s="254">
        <f t="shared" si="1"/>
        <v>0</v>
      </c>
    </row>
    <row r="45" spans="2:12" ht="79.2" x14ac:dyDescent="0.3">
      <c r="B45" s="412">
        <f>+'4. Choix des F.A'!F44</f>
        <v>0</v>
      </c>
      <c r="C45" s="253">
        <f>+'FA 4.1.B'!$C$12</f>
        <v>4</v>
      </c>
      <c r="D45" s="189" t="str">
        <f>+'FA 4.1.B'!$C$13</f>
        <v>Apporter une aide aux aidants des personnes accompagnées</v>
      </c>
      <c r="E45" s="189" t="str">
        <f>+'FA 4.1.B'!$C$15</f>
        <v>4.1</v>
      </c>
      <c r="F45" s="189" t="str">
        <f>+'FA 4.1.B'!$C$16</f>
        <v xml:space="preserve">Développer le repérage et l’accompagnement des aidants en difficulté vers les solutions adaptées  </v>
      </c>
      <c r="G45" s="189" t="str">
        <f>+'FA 4.1.B'!$C$19</f>
        <v>4.1.B</v>
      </c>
      <c r="H45" s="190" t="str">
        <f>+'FA 4.1.B'!$C$20</f>
        <v>Désigner un « référent aidants » au sein du service, chargé d’orienter les usagers vers les solutions adaptées et d’identifier les besoins de formation des équipes</v>
      </c>
      <c r="I45" s="226">
        <f>+'FA 4.1.B'!$AN$51</f>
        <v>0</v>
      </c>
      <c r="J45" s="227">
        <f>+'FA 4.1.B'!$AQ$51</f>
        <v>0</v>
      </c>
      <c r="K45" s="228">
        <f t="shared" si="0"/>
        <v>0</v>
      </c>
      <c r="L45" s="254">
        <f t="shared" si="1"/>
        <v>0</v>
      </c>
    </row>
    <row r="46" spans="2:12" ht="79.2" x14ac:dyDescent="0.3">
      <c r="B46" s="412">
        <f>+'4. Choix des F.A'!F45</f>
        <v>0</v>
      </c>
      <c r="C46" s="253">
        <f>+'FA 4.1.C'!$C$12</f>
        <v>4</v>
      </c>
      <c r="D46" s="189" t="str">
        <f>+'FA 4.1.C'!$C$13</f>
        <v>Apporter une aide aux aidants des personnes accompagnées</v>
      </c>
      <c r="E46" s="189" t="str">
        <f>+'FA 4.1.C'!$C$15</f>
        <v>4.1</v>
      </c>
      <c r="F46" s="189" t="str">
        <f>+'FA 4.1.C'!$C$16</f>
        <v xml:space="preserve">Développer le repérage et l’accompagnement des aidants en difficulté vers les solutions adaptées  </v>
      </c>
      <c r="G46" s="189" t="str">
        <f>+'FA 4.1.C'!$C$19</f>
        <v>4.1.C</v>
      </c>
      <c r="H46" s="190" t="str">
        <f>+'FA 4.1.C'!$C$20</f>
        <v>Former les intervenants au repérage des aidants en difficulté (en s’appuyant notamment sur l’offre de formation référencée par l’Agence AutonomY)</v>
      </c>
      <c r="I46" s="226">
        <f>+'FA 4.1.C'!$AN$51</f>
        <v>0</v>
      </c>
      <c r="J46" s="227">
        <f>+'FA 4.1.C'!$AQ$51</f>
        <v>0</v>
      </c>
      <c r="K46" s="228">
        <f t="shared" si="0"/>
        <v>0</v>
      </c>
      <c r="L46" s="254">
        <f t="shared" si="1"/>
        <v>0</v>
      </c>
    </row>
    <row r="47" spans="2:12" ht="79.2" x14ac:dyDescent="0.3">
      <c r="B47" s="412">
        <f>+'4. Choix des F.A'!F46</f>
        <v>0</v>
      </c>
      <c r="C47" s="253">
        <f>+'FA 4.1.D'!$C$12</f>
        <v>4</v>
      </c>
      <c r="D47" s="189" t="str">
        <f>+'FA 4.1.D'!$C$13</f>
        <v>Apporter une aide aux aidants des personnes accompagnées</v>
      </c>
      <c r="E47" s="189" t="str">
        <f>+'FA 4.1.D'!$C$15</f>
        <v>4.1</v>
      </c>
      <c r="F47" s="189" t="str">
        <f>+'FA 4.1.D'!$C$16</f>
        <v xml:space="preserve">Développer le repérage et l’accompagnement des aidants en difficulté vers les solutions adaptées  </v>
      </c>
      <c r="G47" s="189" t="str">
        <f>+'FA 4.1.D'!$C$19</f>
        <v>4.1.D</v>
      </c>
      <c r="H47" s="190" t="str">
        <f>+'FA 4.1.D'!$C$20</f>
        <v>Formaliser un partenariat avec la/les Plateformes de Répit et d’Accompagnement des Aidants (PFR) du territoire et/ou des associations dédiées au soutien aux aidants</v>
      </c>
      <c r="I47" s="226">
        <f>+'FA 4.1.D'!$AN$51</f>
        <v>0</v>
      </c>
      <c r="J47" s="227">
        <f>+'FA 4.1.D'!$AQ$51</f>
        <v>0</v>
      </c>
      <c r="K47" s="228">
        <f t="shared" si="0"/>
        <v>0</v>
      </c>
      <c r="L47" s="254">
        <f t="shared" si="1"/>
        <v>0</v>
      </c>
    </row>
    <row r="48" spans="2:12" ht="72" x14ac:dyDescent="0.3">
      <c r="B48" s="412">
        <f>+'4. Choix des F.A'!F47</f>
        <v>0</v>
      </c>
      <c r="C48" s="253">
        <f>+'FA 4.2.A'!$C$12</f>
        <v>4</v>
      </c>
      <c r="D48" s="189" t="str">
        <f>+'FA 4.2.A'!$C$13</f>
        <v>Apporter une aide aux aidants des personnes accompagnées</v>
      </c>
      <c r="E48" s="189" t="str">
        <f>+'FA 4.2.A'!$C$15</f>
        <v>4.2</v>
      </c>
      <c r="F48" s="189" t="str">
        <f>+'FA 4.2.A'!$C$16</f>
        <v xml:space="preserve">Répondre au besoin de répit et de relayage des aidants </v>
      </c>
      <c r="G48" s="189" t="str">
        <f>+'FA 4.2.A'!$C$19</f>
        <v>4.2.A</v>
      </c>
      <c r="H48" s="190" t="str">
        <f>+'FA 4.2.A'!$C$20</f>
        <v xml:space="preserve">Définir un forfait répit permettant aux aidants de bénéficier ponctuellement d‘un temps de répit, sans que cette aide soit récurrente dans le temps (cette aide doit s’articuler aux aides existantes sur le territoire, forfait temps libre des plateformes de répit ou droit au répit). </v>
      </c>
      <c r="I48" s="226">
        <f>+'FA 4.2.A'!$AN$51</f>
        <v>0</v>
      </c>
      <c r="J48" s="227">
        <f>+'FA 4.2.A'!$AQ$51</f>
        <v>0</v>
      </c>
      <c r="K48" s="228">
        <f t="shared" si="0"/>
        <v>0</v>
      </c>
      <c r="L48" s="254">
        <f t="shared" si="1"/>
        <v>0</v>
      </c>
    </row>
    <row r="49" spans="2:12" ht="43.2" x14ac:dyDescent="0.3">
      <c r="B49" s="412">
        <f>+'4. Choix des F.A'!F48</f>
        <v>0</v>
      </c>
      <c r="C49" s="253">
        <f>+'FA 4.3.A'!$C$12</f>
        <v>4</v>
      </c>
      <c r="D49" s="189" t="str">
        <f>+'FA 4.3.A'!$C$13</f>
        <v>Apporter une aide aux aidants des personnes accompagnées</v>
      </c>
      <c r="E49" s="189" t="str">
        <f>+'FA 4.3.A'!$C$15</f>
        <v>4.3</v>
      </c>
      <c r="F49" s="189" t="str">
        <f>+'FA 4.3.A'!$C$16</f>
        <v xml:space="preserve">Répondre au besoin d’échange entre pairs des aidants </v>
      </c>
      <c r="G49" s="189" t="str">
        <f>+'FA 4.3.A'!$C$19</f>
        <v>4.3.A</v>
      </c>
      <c r="H49" s="190" t="str">
        <f>+'FA 4.3.A'!$C$20</f>
        <v>Informer et orienter les aidants vers les groupes d’échanges et les lieux de rencontre et de partage entre aidants</v>
      </c>
      <c r="I49" s="226">
        <f>+'FA 4.3.A'!$AN$51</f>
        <v>0</v>
      </c>
      <c r="J49" s="227">
        <f>+'FA 4.3.A'!$AQ$51</f>
        <v>0</v>
      </c>
      <c r="K49" s="228">
        <f t="shared" si="0"/>
        <v>0</v>
      </c>
      <c r="L49" s="254">
        <f t="shared" si="1"/>
        <v>0</v>
      </c>
    </row>
    <row r="50" spans="2:12" ht="43.2" x14ac:dyDescent="0.3">
      <c r="B50" s="412">
        <f>+'4. Choix des F.A'!F49</f>
        <v>0</v>
      </c>
      <c r="C50" s="253">
        <f>+'FA 4.3.B'!$C$12</f>
        <v>4</v>
      </c>
      <c r="D50" s="189" t="str">
        <f>+'FA 4.3.B'!$C$13</f>
        <v>Apporter une aide aux aidants des personnes accompagnées</v>
      </c>
      <c r="E50" s="189" t="str">
        <f>+'FA 4.3.B'!$C$15</f>
        <v>4.3</v>
      </c>
      <c r="F50" s="189" t="str">
        <f>+'FA 4.3.B'!$C$16</f>
        <v xml:space="preserve">Répondre au besoin d’échange entre pairs des aidants </v>
      </c>
      <c r="G50" s="189" t="str">
        <f>+'FA 4.3.B'!$C$19</f>
        <v>4.3.B</v>
      </c>
      <c r="H50" s="190" t="str">
        <f>+'FA 4.3.B'!$C$20</f>
        <v>En l’absence d’offre sur le territoire d’intervention, initier la démarche de partage et d’échanges entre aidants en lien avec les acteurs du soutien aux aidants</v>
      </c>
      <c r="I50" s="226">
        <f>+'FA 4.3.B'!$AN$51</f>
        <v>0</v>
      </c>
      <c r="J50" s="227">
        <f>+'FA 4.3.B'!$AQ$51</f>
        <v>0</v>
      </c>
      <c r="K50" s="228">
        <f t="shared" si="0"/>
        <v>0</v>
      </c>
      <c r="L50" s="254">
        <f t="shared" si="1"/>
        <v>0</v>
      </c>
    </row>
    <row r="51" spans="2:12" ht="66" x14ac:dyDescent="0.3">
      <c r="B51" s="412">
        <f>+'4. Choix des F.A'!F50</f>
        <v>0</v>
      </c>
      <c r="C51" s="253">
        <f>+'FA 5.1.A'!$C$12</f>
        <v>5</v>
      </c>
      <c r="D51" s="189" t="str">
        <f>+'FA 5.1.A'!$C$13</f>
        <v>Améliorer la qualité de vie au travail des intervenants et favoriser l’insertion des demandeurs d’emploi</v>
      </c>
      <c r="E51" s="189" t="str">
        <f>+'FA 5.1.A'!$C$15</f>
        <v>5.1</v>
      </c>
      <c r="F51" s="189" t="str">
        <f>+'FA 5.1.A'!$C$16</f>
        <v>Favoriser l’insertion des demandeurs d’emploi</v>
      </c>
      <c r="G51" s="189" t="str">
        <f>+'FA 5.1.A'!$C$19</f>
        <v>5.1.A</v>
      </c>
      <c r="H51" s="190" t="str">
        <f>+'FA 5.1.A'!$C$20</f>
        <v xml:space="preserve">Favoriser l’insertion des demandeurs d'emploi, par exemple au travers de périodes d’immersion professionnelle (PMSMP), terrain de stage, propositions d’embauche </v>
      </c>
      <c r="I51" s="226">
        <f>+'FA 5.1.A'!$AN$51</f>
        <v>0</v>
      </c>
      <c r="J51" s="227">
        <f>+'FA 5.1.A'!$AQ$51</f>
        <v>0</v>
      </c>
      <c r="K51" s="228">
        <f t="shared" si="0"/>
        <v>0</v>
      </c>
      <c r="L51" s="254">
        <f t="shared" si="1"/>
        <v>0</v>
      </c>
    </row>
    <row r="52" spans="2:12" ht="115.2" x14ac:dyDescent="0.3">
      <c r="B52" s="412">
        <f>+'4. Choix des F.A'!F51</f>
        <v>0</v>
      </c>
      <c r="C52" s="253">
        <f>+'FA 5.1.B'!$C$12</f>
        <v>5</v>
      </c>
      <c r="D52" s="189" t="str">
        <f>+'FA 5.1.B'!$C$13</f>
        <v>Améliorer la qualité de vie au travail des intervenants et favoriser l’insertion des demandeurs d’emploi</v>
      </c>
      <c r="E52" s="189" t="str">
        <f>+'FA 5.1.B'!$C$15</f>
        <v>5.1</v>
      </c>
      <c r="F52" s="189" t="str">
        <f>+'FA 5.1.B'!$C$16</f>
        <v>Favoriser l’insertion des demandeurs d’emploi</v>
      </c>
      <c r="G52" s="189" t="str">
        <f>+'FA 5.1.B'!$C$19</f>
        <v>5.1.B</v>
      </c>
      <c r="H52" s="190" t="str">
        <f>+'FA 5.1.B'!$C$20</f>
        <v xml:space="preserve">Mettre en place des parcours d’accompagnement des nouveaux salariés portés par l’Agence AutonomY : tutorat, parcours de validation des acquis de l’expérience (VAE) Ou parcours « classiques » : période de mise en situation en milieu professionnel (PMSMP), préparation opérationnelle à l’emploi individuelle (POEI), contrat d’apprentissage, contrat de professionnalisation, promotion par alternance (Pro-A)	</v>
      </c>
      <c r="I52" s="226">
        <f>+'FA 5.1.B'!$AN$51</f>
        <v>0</v>
      </c>
      <c r="J52" s="227">
        <f>+'FA 5.1.B'!$AQ$51</f>
        <v>0</v>
      </c>
      <c r="K52" s="228">
        <f t="shared" si="0"/>
        <v>0</v>
      </c>
      <c r="L52" s="254">
        <f t="shared" si="1"/>
        <v>0</v>
      </c>
    </row>
    <row r="53" spans="2:12" ht="72" x14ac:dyDescent="0.3">
      <c r="B53" s="412">
        <f>+'4. Choix des F.A'!F52</f>
        <v>0</v>
      </c>
      <c r="C53" s="253">
        <f>+'FA 5.1.C'!$C$12</f>
        <v>5</v>
      </c>
      <c r="D53" s="189" t="str">
        <f>+'FA 5.1.C'!$C$13</f>
        <v>Améliorer la qualité de vie au travail des intervenants et favoriser l’insertion des demandeurs d’emploi</v>
      </c>
      <c r="E53" s="189" t="str">
        <f>+'FA 5.1.C'!$C$15</f>
        <v>5.1</v>
      </c>
      <c r="F53" s="189" t="str">
        <f>+'FA 5.1.C'!$C$16</f>
        <v>Favoriser l’insertion des demandeurs d’emploi</v>
      </c>
      <c r="G53" s="189" t="str">
        <f>+'FA 5.1.C'!$C$19</f>
        <v>5.1.C</v>
      </c>
      <c r="H53" s="190" t="str">
        <f>+'FA 5.1.C'!$C$20</f>
        <v>Mettre en place des formations pour les nouveaux salariés, dans le cadre d’un parcours d’intégration (prévention, aidants, lien social, DomYcile, bientraitance…), inscrit dans un plan de gestion des compétences</v>
      </c>
      <c r="I53" s="226">
        <f>+'FA 5.1.C'!$AN$51</f>
        <v>0</v>
      </c>
      <c r="J53" s="227">
        <f>+'FA 5.1.C'!$AQ$51</f>
        <v>0</v>
      </c>
      <c r="K53" s="228">
        <f t="shared" si="0"/>
        <v>0</v>
      </c>
      <c r="L53" s="254">
        <f t="shared" si="1"/>
        <v>0</v>
      </c>
    </row>
    <row r="54" spans="2:12" ht="66" x14ac:dyDescent="0.3">
      <c r="B54" s="412">
        <f>+'4. Choix des F.A'!F53</f>
        <v>0</v>
      </c>
      <c r="C54" s="253">
        <f>+'FA 5.2.A'!$C$12</f>
        <v>5</v>
      </c>
      <c r="D54" s="189" t="str">
        <f>+'FA 5.2.A'!$C$13</f>
        <v>Améliorer la qualité de vie au travail des intervenants et favoriser l’insertion des demandeurs d’emploi</v>
      </c>
      <c r="E54" s="189" t="str">
        <f>+'FA 5.2.A'!$C$15</f>
        <v>5.2</v>
      </c>
      <c r="F54" s="189" t="str">
        <f>+'FA 5.2.A'!$C$16</f>
        <v>Améliorer la qualité de vie et les conditions de travail</v>
      </c>
      <c r="G54" s="189" t="str">
        <f>+'FA 5.2.A'!$C$19</f>
        <v>5.2.A</v>
      </c>
      <c r="H54" s="190" t="str">
        <f>+'FA 5.2.A'!$C$20</f>
        <v>Sensibiliser les managers (cadres intermédiaires et dirigeants) à la démarche QVCT dans le cadre de la loi Santé au travail</v>
      </c>
      <c r="I54" s="226">
        <f>+'FA 5.2.A'!$AN$51</f>
        <v>0</v>
      </c>
      <c r="J54" s="227">
        <f>+'FA 5.2.A'!$AQ$51</f>
        <v>0</v>
      </c>
      <c r="K54" s="228">
        <f t="shared" si="0"/>
        <v>0</v>
      </c>
      <c r="L54" s="254">
        <f t="shared" si="1"/>
        <v>0</v>
      </c>
    </row>
    <row r="55" spans="2:12" ht="66" x14ac:dyDescent="0.3">
      <c r="B55" s="412">
        <f>+'4. Choix des F.A'!F54</f>
        <v>0</v>
      </c>
      <c r="C55" s="253">
        <f>+'FA 5.2.B'!$C$12</f>
        <v>5</v>
      </c>
      <c r="D55" s="189" t="str">
        <f>+'FA 5.2.B'!$C$13</f>
        <v>Améliorer la qualité de vie au travail des intervenants et favoriser l’insertion des demandeurs d’emploi</v>
      </c>
      <c r="E55" s="189" t="str">
        <f>+'FA 5.2.B'!$C$15</f>
        <v>5.2</v>
      </c>
      <c r="F55" s="189" t="str">
        <f>+'FA 5.2.B'!$C$16</f>
        <v>Améliorer la qualité de vie et les conditions de travail</v>
      </c>
      <c r="G55" s="189" t="str">
        <f>+'FA 5.2.B'!$C$19</f>
        <v>5.2.B</v>
      </c>
      <c r="H55" s="190" t="str">
        <f>+'FA 5.2.B'!$C$20</f>
        <v>Désigner un « référent QVCT » au sein du service, chargé d’animer la démarche dans le service et d’identifier les besoins</v>
      </c>
      <c r="I55" s="226">
        <f>+'FA 5.2.B'!$AN$51</f>
        <v>0</v>
      </c>
      <c r="J55" s="227">
        <f>+'FA 5.2.B'!$AQ$51</f>
        <v>0</v>
      </c>
      <c r="K55" s="228">
        <f t="shared" si="0"/>
        <v>0</v>
      </c>
      <c r="L55" s="254">
        <f t="shared" si="1"/>
        <v>0</v>
      </c>
    </row>
    <row r="56" spans="2:12" ht="72" x14ac:dyDescent="0.3">
      <c r="B56" s="412">
        <f>+'4. Choix des F.A'!F55</f>
        <v>0</v>
      </c>
      <c r="C56" s="253">
        <f>+'FA 5.2.C'!$C$12</f>
        <v>5</v>
      </c>
      <c r="D56" s="189" t="str">
        <f>+'FA 5.2.C'!$C$13</f>
        <v>Améliorer la qualité de vie au travail des intervenants et favoriser l’insertion des demandeurs d’emploi</v>
      </c>
      <c r="E56" s="189" t="str">
        <f>+'FA 5.2.C'!$C$15</f>
        <v>5.2</v>
      </c>
      <c r="F56" s="189" t="str">
        <f>+'FA 5.2.C'!$C$16</f>
        <v>Améliorer la qualité de vie et les conditions de travail</v>
      </c>
      <c r="G56" s="189" t="str">
        <f>+'FA 5.2.C'!$C$19</f>
        <v>5.2.C</v>
      </c>
      <c r="H56" s="190" t="str">
        <f>+'FA 5.2.C'!$C$20</f>
        <v>Mettre en place une démarche globale et continue de diagnostic autour de la qualité de vie et des conditions de travail (identification des besoins, définition d’un plan d’Exemple d’action - en s’appuyant notamment sur les outils proposés par l’Agence AutonomY)</v>
      </c>
      <c r="I56" s="226">
        <f>+'FA 5.2.C'!$AN$51</f>
        <v>0</v>
      </c>
      <c r="J56" s="227">
        <f>+'FA 5.2.C'!$AQ$51</f>
        <v>0</v>
      </c>
      <c r="K56" s="228">
        <f t="shared" si="0"/>
        <v>0</v>
      </c>
      <c r="L56" s="254">
        <f t="shared" si="1"/>
        <v>0</v>
      </c>
    </row>
    <row r="57" spans="2:12" ht="66" x14ac:dyDescent="0.3">
      <c r="B57" s="412">
        <f>+'4. Choix des F.A'!F56</f>
        <v>0</v>
      </c>
      <c r="C57" s="253">
        <f>+'FA 5.2.D'!$C$12</f>
        <v>5</v>
      </c>
      <c r="D57" s="189" t="str">
        <f>+'FA 5.2.D'!$C$13</f>
        <v>Améliorer la qualité de vie au travail des intervenants et favoriser l’insertion des demandeurs d’emploi</v>
      </c>
      <c r="E57" s="189" t="str">
        <f>+'FA 5.2.D'!$C$15</f>
        <v>5.2</v>
      </c>
      <c r="F57" s="189" t="str">
        <f>+'FA 5.2.D'!$C$16</f>
        <v>Améliorer la qualité de vie et les conditions de travail</v>
      </c>
      <c r="G57" s="189" t="str">
        <f>+'FA 5.2.D'!$C$19</f>
        <v>5.2.D</v>
      </c>
      <c r="H57" s="190" t="str">
        <f>+'FA 5.2.D'!$C$20</f>
        <v>Mettre en œuvre le plan d’Exemple d’action QVCT et financer les surcoûts générés par la mise en place de nouvelles pratiques managériales</v>
      </c>
      <c r="I57" s="226">
        <f>+'FA 5.2.D'!$AN$51</f>
        <v>0</v>
      </c>
      <c r="J57" s="227">
        <f>+'FA 5.2.D'!$AQ$51</f>
        <v>0</v>
      </c>
      <c r="K57" s="228">
        <f t="shared" si="0"/>
        <v>0</v>
      </c>
      <c r="L57" s="254">
        <f t="shared" si="1"/>
        <v>0</v>
      </c>
    </row>
    <row r="58" spans="2:12" ht="39.6" x14ac:dyDescent="0.3">
      <c r="B58" s="412">
        <f>+'4. Choix des F.A'!F57</f>
        <v>0</v>
      </c>
      <c r="C58" s="253">
        <f>+'FA 6.1.A'!$C$12</f>
        <v>6</v>
      </c>
      <c r="D58" s="189" t="str">
        <f>+'FA 6.1.A'!$C$13</f>
        <v>Lutter contre l’isolement des personnes accompagnées</v>
      </c>
      <c r="E58" s="189" t="str">
        <f>+'FA 6.1.A'!$C$15</f>
        <v>6.1</v>
      </c>
      <c r="F58" s="189" t="str">
        <f>+'FA 6.1.A'!$C$16</f>
        <v>Repérer et rompre les situations d’isolement</v>
      </c>
      <c r="G58" s="189" t="str">
        <f>+'FA 6.1.A'!$C$19</f>
        <v>6.1.A</v>
      </c>
      <c r="H58" s="190" t="str">
        <f>+'FA 6.1.A'!$C$20</f>
        <v>Sensibiliser les responsables de secteur / encadrants au repérage et à la gestion des situations d’isolement</v>
      </c>
      <c r="I58" s="226">
        <f>+'FA 6.1.A'!$AN$51</f>
        <v>0</v>
      </c>
      <c r="J58" s="227">
        <f>+'FA 6.1.A'!$AQ$51</f>
        <v>0</v>
      </c>
      <c r="K58" s="228">
        <f t="shared" si="0"/>
        <v>0</v>
      </c>
      <c r="L58" s="254">
        <f t="shared" si="1"/>
        <v>0</v>
      </c>
    </row>
    <row r="59" spans="2:12" ht="57.6" x14ac:dyDescent="0.3">
      <c r="B59" s="412">
        <f>+'4. Choix des F.A'!F58</f>
        <v>0</v>
      </c>
      <c r="C59" s="253">
        <f>+'FA 6.1.B'!$C$12</f>
        <v>6</v>
      </c>
      <c r="D59" s="189" t="str">
        <f>+'FA 6.1.B'!$C$13</f>
        <v>Lutter contre l’isolement des personnes accompagnées</v>
      </c>
      <c r="E59" s="189" t="str">
        <f>+'FA 6.1.B'!$C$15</f>
        <v>6.1</v>
      </c>
      <c r="F59" s="189" t="str">
        <f>+'FA 6.1.B'!$C$16</f>
        <v>Repérer et rompre les situations d’isolement</v>
      </c>
      <c r="G59" s="189" t="str">
        <f>+'FA 6.1.B'!$C$19</f>
        <v>6.1.B</v>
      </c>
      <c r="H59" s="190" t="str">
        <f>+'FA 6.1.B'!$C$20</f>
        <v>Désigner un « référent lutte contre l’isolement » au sein du service, chargé d’orienter les usagers vers les solutions adaptées et d’identifier les besoins de formation des équipes</v>
      </c>
      <c r="I59" s="226">
        <f>+'FA 6.1.B'!$AN$51</f>
        <v>0</v>
      </c>
      <c r="J59" s="227">
        <f>+'FA 6.1.B'!$AQ$51</f>
        <v>0</v>
      </c>
      <c r="K59" s="228">
        <f t="shared" si="0"/>
        <v>0</v>
      </c>
      <c r="L59" s="254">
        <f t="shared" si="1"/>
        <v>0</v>
      </c>
    </row>
    <row r="60" spans="2:12" ht="57.6" x14ac:dyDescent="0.3">
      <c r="B60" s="412">
        <f>+'4. Choix des F.A'!F59</f>
        <v>0</v>
      </c>
      <c r="C60" s="253">
        <f>+'FA 6.1.C'!$C$12</f>
        <v>6</v>
      </c>
      <c r="D60" s="189" t="str">
        <f>+'FA 6.1.C'!$C$13</f>
        <v>Lutter contre l’isolement des personnes accompagnées</v>
      </c>
      <c r="E60" s="189" t="str">
        <f>+'FA 6.1.C'!$C$15</f>
        <v>6.1</v>
      </c>
      <c r="F60" s="189" t="str">
        <f>+'FA 6.1.C'!$C$16</f>
        <v>Repérer et rompre les situations d’isolement</v>
      </c>
      <c r="G60" s="189" t="str">
        <f>+'FA 6.1.C'!$C$19</f>
        <v>6.1.C</v>
      </c>
      <c r="H60" s="190" t="str">
        <f>+'FA 6.1.C'!$C$20</f>
        <v>Former les intervenants au repérage et à la gestion des situations d’isolement, en s’appuyant notamment sur les outils développés par le Département et l’offre de formation proposée par l’Agence AutonomY</v>
      </c>
      <c r="I60" s="226">
        <f>+'FA 6.1.C'!$AN$51</f>
        <v>0</v>
      </c>
      <c r="J60" s="227">
        <f>+'FA 6.1.C'!$AQ$51</f>
        <v>0</v>
      </c>
      <c r="K60" s="228">
        <f t="shared" si="0"/>
        <v>0</v>
      </c>
      <c r="L60" s="254">
        <f t="shared" si="1"/>
        <v>0</v>
      </c>
    </row>
    <row r="61" spans="2:12" ht="39.6" x14ac:dyDescent="0.3">
      <c r="B61" s="412"/>
      <c r="C61" s="253">
        <f>+'FA 6.2.A'!$C$12</f>
        <v>6</v>
      </c>
      <c r="D61" s="189" t="str">
        <f>+'FA 6.2.A'!$C$13</f>
        <v>Lutter contre l’isolement des personnes accompagnées</v>
      </c>
      <c r="E61" s="189" t="str">
        <f>+'FA 6.2.A'!$C$15</f>
        <v>6.2</v>
      </c>
      <c r="F61" s="189" t="str">
        <f>+'FA 6.2.A'!$C$16</f>
        <v>Repérer et rompre les situations d’isolement</v>
      </c>
      <c r="G61" s="189" t="str">
        <f>+'FA 6.2.A'!$C$19</f>
        <v>6.2.A</v>
      </c>
      <c r="H61" s="190" t="str">
        <f>+'FA 6.2.A'!$C$20</f>
        <v xml:space="preserve">Participer aux actions “lien social” développées par les acteurs de proximité </v>
      </c>
      <c r="I61" s="226">
        <f>+'FA 6.2.A'!$AN$51</f>
        <v>0</v>
      </c>
      <c r="J61" s="227">
        <f>+'FA 6.2.A'!$AQ$51</f>
        <v>0</v>
      </c>
      <c r="K61" s="228">
        <f t="shared" si="0"/>
        <v>0</v>
      </c>
      <c r="L61" s="254">
        <f t="shared" si="1"/>
        <v>0</v>
      </c>
    </row>
    <row r="62" spans="2:12" ht="72" x14ac:dyDescent="0.3">
      <c r="B62" s="412">
        <f>+'4. Choix des F.A'!F61</f>
        <v>0</v>
      </c>
      <c r="C62" s="253">
        <f>+'FA 6.2.B'!$C$12</f>
        <v>6</v>
      </c>
      <c r="D62" s="189" t="str">
        <f>+'FA 6.2.B'!$C$13</f>
        <v>Lutter contre l’isolement des personnes accompagnées</v>
      </c>
      <c r="E62" s="189" t="str">
        <f>+'FA 6.2.B'!$C$15</f>
        <v>6.2</v>
      </c>
      <c r="F62" s="189" t="str">
        <f>+'FA 6.2.B'!$C$16</f>
        <v>Repérer et rompre les situations d’isolement</v>
      </c>
      <c r="G62" s="189" t="str">
        <f>+'FA 6.2.B'!$C$19</f>
        <v>6.2.B</v>
      </c>
      <c r="H62" s="190" t="str">
        <f>+'FA 6.2.B'!$C$20</f>
        <v xml:space="preserve">Proposer un service d’accompagnement véhiculé (véhicule du service, en remplacement du taxi par exemple), afin de faciliter les déplacements des usagers dans le cadre d’animations visant à développer les liens sociaux </v>
      </c>
      <c r="I62" s="226">
        <f>+'FA 6.2.B'!$AN$51</f>
        <v>0</v>
      </c>
      <c r="J62" s="227">
        <f>+'FA 6.2.B'!$AQ$51</f>
        <v>0</v>
      </c>
      <c r="K62" s="228">
        <f t="shared" si="0"/>
        <v>0</v>
      </c>
      <c r="L62" s="254">
        <f t="shared" si="1"/>
        <v>0</v>
      </c>
    </row>
    <row r="63" spans="2:12" ht="39.6" x14ac:dyDescent="0.3">
      <c r="B63" s="412">
        <f>+'4. Choix des F.A'!F62</f>
        <v>0</v>
      </c>
      <c r="C63" s="253">
        <f>+'FA 6.2.C'!$C$12</f>
        <v>6</v>
      </c>
      <c r="D63" s="189" t="str">
        <f>+'FA 6.2.C'!$C$13</f>
        <v>Lutter contre l’isolement des personnes accompagnées</v>
      </c>
      <c r="E63" s="189" t="str">
        <f>+'FA 6.2.C'!$C$15</f>
        <v>6.2</v>
      </c>
      <c r="F63" s="189" t="str">
        <f>+'FA 6.2.C'!$C$16</f>
        <v>Repérer et rompre les situations d’isolement</v>
      </c>
      <c r="G63" s="189" t="str">
        <f>+'FA 6.2.C'!$C$19</f>
        <v>6.2.C</v>
      </c>
      <c r="H63" s="190" t="str">
        <f>+'FA 6.2.C'!$C$20</f>
        <v xml:space="preserve">Initier les personnes accompagnées à l’usage du numérique pour rester connectées avec leurs proches </v>
      </c>
      <c r="I63" s="226">
        <f>+'FA 6.2.C'!$AN$51</f>
        <v>0</v>
      </c>
      <c r="J63" s="227">
        <f>+'FA 6.2.C'!$AQ$51</f>
        <v>0</v>
      </c>
      <c r="K63" s="228">
        <f t="shared" si="0"/>
        <v>0</v>
      </c>
      <c r="L63" s="254">
        <f t="shared" si="1"/>
        <v>0</v>
      </c>
    </row>
    <row r="64" spans="2:12" x14ac:dyDescent="0.3">
      <c r="B64" s="412">
        <f>+'4. Choix des F.A'!F63</f>
        <v>0</v>
      </c>
      <c r="C64" s="253">
        <f>+'FA supp 1'!$C$12</f>
        <v>0</v>
      </c>
      <c r="D64" s="189">
        <f>+'FA supp 1'!$C$13</f>
        <v>0</v>
      </c>
      <c r="E64" s="189">
        <f>+'FA supp 1'!$C$15</f>
        <v>0</v>
      </c>
      <c r="F64" s="189">
        <f>+'FA supp 1'!$C$16</f>
        <v>0</v>
      </c>
      <c r="G64" s="189">
        <f>+'FA supp 1'!$C$19</f>
        <v>0</v>
      </c>
      <c r="H64" s="190">
        <f>+'FA supp 1'!$C$20</f>
        <v>0</v>
      </c>
      <c r="I64" s="226">
        <f>+'FA supp 1'!$AN$51</f>
        <v>0</v>
      </c>
      <c r="J64" s="227">
        <f>+'FA supp 1'!AQ51</f>
        <v>0</v>
      </c>
      <c r="K64" s="228">
        <f t="shared" si="0"/>
        <v>0</v>
      </c>
      <c r="L64" s="254">
        <f t="shared" si="1"/>
        <v>0</v>
      </c>
    </row>
    <row r="65" spans="2:12" x14ac:dyDescent="0.3">
      <c r="B65" s="412">
        <f>+'4. Choix des F.A'!F64</f>
        <v>0</v>
      </c>
      <c r="C65" s="253">
        <f>+'FA supp 2'!$C$12</f>
        <v>0</v>
      </c>
      <c r="D65" s="189">
        <f>+'FA supp 2'!$C$13</f>
        <v>0</v>
      </c>
      <c r="E65" s="189">
        <f>+'FA supp 2'!$C$15</f>
        <v>0</v>
      </c>
      <c r="F65" s="189">
        <f>+'FA supp 2'!$C$16</f>
        <v>0</v>
      </c>
      <c r="G65" s="189">
        <f>+'FA supp 2'!$C$19</f>
        <v>0</v>
      </c>
      <c r="H65" s="190">
        <f>+'FA supp 2'!$C$20</f>
        <v>0</v>
      </c>
      <c r="I65" s="226">
        <f>+'FA supp 2'!$AN$51</f>
        <v>0</v>
      </c>
      <c r="J65" s="227">
        <f>+'FA supp 2'!$AQ$51</f>
        <v>0</v>
      </c>
      <c r="K65" s="228">
        <f t="shared" si="0"/>
        <v>0</v>
      </c>
      <c r="L65" s="254">
        <f t="shared" si="1"/>
        <v>0</v>
      </c>
    </row>
    <row r="66" spans="2:12" x14ac:dyDescent="0.3">
      <c r="B66" s="412">
        <f>+'4. Choix des F.A'!F65</f>
        <v>0</v>
      </c>
      <c r="C66" s="255">
        <f>+'FA supp 3'!$C$12</f>
        <v>0</v>
      </c>
      <c r="D66" s="256">
        <f>+'FA supp 3'!$C$13</f>
        <v>0</v>
      </c>
      <c r="E66" s="256">
        <f>+'FA supp 3'!$C$15</f>
        <v>0</v>
      </c>
      <c r="F66" s="256">
        <f>+'FA supp 3'!$C$16</f>
        <v>0</v>
      </c>
      <c r="G66" s="256">
        <f>+'FA supp 3'!$C$19</f>
        <v>0</v>
      </c>
      <c r="H66" s="257">
        <f>+'FA supp 3'!$C$20</f>
        <v>0</v>
      </c>
      <c r="I66" s="258">
        <f>+'FA supp 3'!$AN$51</f>
        <v>0</v>
      </c>
      <c r="J66" s="259">
        <f>+'FA supp 3'!$AQ$51</f>
        <v>0</v>
      </c>
      <c r="K66" s="260">
        <f t="shared" si="0"/>
        <v>0</v>
      </c>
      <c r="L66" s="261">
        <f t="shared" si="1"/>
        <v>0</v>
      </c>
    </row>
    <row r="67" spans="2:12" x14ac:dyDescent="0.3">
      <c r="B67" s="412">
        <f>+'4. Choix des F.A'!F66</f>
        <v>0</v>
      </c>
    </row>
  </sheetData>
  <mergeCells count="8">
    <mergeCell ref="I16:L16"/>
    <mergeCell ref="I18:L18"/>
    <mergeCell ref="A1:V1"/>
    <mergeCell ref="Q9:R9"/>
    <mergeCell ref="K10:L10"/>
    <mergeCell ref="Q10:R10"/>
    <mergeCell ref="K11:L11"/>
    <mergeCell ref="Q11:R1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431B7-6907-4BE1-8190-7EC7C1C97743}">
  <sheetPr>
    <tabColor rgb="FFFFFF00"/>
    <pageSetUpPr fitToPage="1"/>
  </sheetPr>
  <dimension ref="A1:AU75"/>
  <sheetViews>
    <sheetView workbookViewId="0">
      <selection sqref="A1:XFD14"/>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1</v>
      </c>
      <c r="L12" s="22"/>
      <c r="O12" s="3"/>
      <c r="P12" s="3"/>
      <c r="Q12" s="3"/>
      <c r="R12" s="22"/>
      <c r="S12" s="22"/>
      <c r="T12" s="22"/>
      <c r="U12" s="22"/>
      <c r="V12" s="22"/>
      <c r="W12" s="22"/>
      <c r="X12" s="22"/>
      <c r="Y12" s="22"/>
    </row>
    <row r="13" spans="1:29" ht="38.25" customHeight="1" x14ac:dyDescent="0.3">
      <c r="A13" s="708" t="s">
        <v>6</v>
      </c>
      <c r="B13" s="709"/>
      <c r="C13" s="710" t="s">
        <v>88</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9</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87</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15</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85</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D43:E43"/>
    <mergeCell ref="B44:C44"/>
    <mergeCell ref="D44:E44"/>
    <mergeCell ref="B45:C45"/>
    <mergeCell ref="D45:E45"/>
    <mergeCell ref="A46:A50"/>
    <mergeCell ref="B46:C46"/>
    <mergeCell ref="D46:E46"/>
    <mergeCell ref="B47:C47"/>
    <mergeCell ref="D47:E47"/>
    <mergeCell ref="A51:E51"/>
    <mergeCell ref="A52:E52"/>
    <mergeCell ref="A53:E53"/>
    <mergeCell ref="A54:E54"/>
    <mergeCell ref="B48:C48"/>
    <mergeCell ref="D48:E48"/>
    <mergeCell ref="B49:C49"/>
    <mergeCell ref="D49:E49"/>
    <mergeCell ref="B50:C50"/>
    <mergeCell ref="D50:E50"/>
    <mergeCell ref="L59:Q59"/>
    <mergeCell ref="A60:B64"/>
    <mergeCell ref="C60:C64"/>
    <mergeCell ref="E60:K60"/>
    <mergeCell ref="L60:R60"/>
    <mergeCell ref="E61:K61"/>
    <mergeCell ref="L61:R61"/>
    <mergeCell ref="E62:K62"/>
    <mergeCell ref="L62:R62"/>
    <mergeCell ref="E63:K63"/>
    <mergeCell ref="L63:R63"/>
    <mergeCell ref="E64:K64"/>
    <mergeCell ref="L64:R64"/>
    <mergeCell ref="AA74:AA75"/>
    <mergeCell ref="C75:K75"/>
    <mergeCell ref="L67:R67"/>
    <mergeCell ref="E68:K68"/>
    <mergeCell ref="L68:R68"/>
    <mergeCell ref="E69:K69"/>
    <mergeCell ref="L69:R69"/>
    <mergeCell ref="L73:R73"/>
    <mergeCell ref="A65:B69"/>
    <mergeCell ref="C65:C69"/>
    <mergeCell ref="E65:K65"/>
    <mergeCell ref="L65:R65"/>
    <mergeCell ref="E66:K66"/>
    <mergeCell ref="L66:R66"/>
    <mergeCell ref="E67:K67"/>
    <mergeCell ref="A74:A75"/>
    <mergeCell ref="C74:K74"/>
  </mergeCells>
  <dataValidations count="1">
    <dataValidation showInputMessage="1" showErrorMessage="1" sqref="L16 C16 R16:Y16 C20:C21" xr:uid="{63A0D4A7-8644-4954-B6EC-20C8B605A403}"/>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42BFD-0E25-40B3-891E-A93D66DBCF95}">
  <sheetPr>
    <tabColor rgb="FFFFFF00"/>
    <pageSetUpPr fitToPage="1"/>
  </sheetPr>
  <dimension ref="A1:AU75"/>
  <sheetViews>
    <sheetView workbookViewId="0">
      <selection sqref="A1:XFD14"/>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1</v>
      </c>
      <c r="L12" s="22"/>
      <c r="O12" s="3"/>
      <c r="P12" s="3"/>
      <c r="Q12" s="3"/>
      <c r="R12" s="22"/>
      <c r="S12" s="22"/>
      <c r="T12" s="22"/>
      <c r="U12" s="22"/>
      <c r="V12" s="22"/>
      <c r="W12" s="22"/>
      <c r="X12" s="22"/>
      <c r="Y12" s="22"/>
    </row>
    <row r="13" spans="1:29" ht="38.25" customHeight="1" x14ac:dyDescent="0.3">
      <c r="A13" s="708" t="s">
        <v>6</v>
      </c>
      <c r="B13" s="709"/>
      <c r="C13" s="710" t="s">
        <v>88</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9</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87</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86</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681" t="s">
        <v>85</v>
      </c>
      <c r="D20" s="681"/>
      <c r="E20" s="681"/>
      <c r="F20" s="681"/>
      <c r="G20" s="681"/>
      <c r="H20" s="681"/>
      <c r="I20" s="681"/>
      <c r="J20" s="681"/>
      <c r="K20" s="682"/>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16 R16:Y16 C20:C21" xr:uid="{0CB80921-8638-43D9-9778-523265D5DE8C}"/>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645A5-D486-4273-9987-5B82E559907D}">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1</v>
      </c>
      <c r="L12" s="22"/>
      <c r="O12" s="3"/>
      <c r="P12" s="3"/>
      <c r="Q12" s="3"/>
      <c r="R12" s="22"/>
      <c r="S12" s="22"/>
      <c r="T12" s="22"/>
      <c r="U12" s="22"/>
      <c r="V12" s="22"/>
      <c r="W12" s="22"/>
      <c r="X12" s="22"/>
      <c r="Y12" s="22"/>
    </row>
    <row r="13" spans="1:29" ht="38.25" customHeight="1" x14ac:dyDescent="0.3">
      <c r="A13" s="708" t="s">
        <v>6</v>
      </c>
      <c r="B13" s="709"/>
      <c r="C13" s="710" t="s">
        <v>88</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9</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87</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90</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91</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16 R16:Y16 C20:C21" xr:uid="{47B0CBF0-D21C-4CA6-ADEF-9A48F0056A15}"/>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00815-E76E-4D73-ABFD-2907FCF89345}">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1</v>
      </c>
      <c r="L12" s="22"/>
      <c r="O12" s="3"/>
      <c r="P12" s="3"/>
      <c r="Q12" s="3"/>
      <c r="R12" s="22"/>
      <c r="S12" s="22"/>
      <c r="T12" s="22"/>
      <c r="U12" s="22"/>
      <c r="V12" s="22"/>
      <c r="W12" s="22"/>
      <c r="X12" s="22"/>
      <c r="Y12" s="22"/>
    </row>
    <row r="13" spans="1:29" ht="38.25" customHeight="1" x14ac:dyDescent="0.3">
      <c r="A13" s="708" t="s">
        <v>6</v>
      </c>
      <c r="B13" s="709"/>
      <c r="C13" s="710" t="s">
        <v>88</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92</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93</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94</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95</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16 R16:Y16 C20:C21" xr:uid="{D9109C85-7B7B-443A-B050-C66244F130EF}"/>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D15D0-F0BD-428C-A8F5-FE5FF6C5EDF3}">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1</v>
      </c>
      <c r="L12" s="22"/>
      <c r="O12" s="3"/>
      <c r="P12" s="3"/>
      <c r="Q12" s="3"/>
      <c r="R12" s="22"/>
      <c r="S12" s="22"/>
      <c r="T12" s="22"/>
      <c r="U12" s="22"/>
      <c r="V12" s="22"/>
      <c r="W12" s="22"/>
      <c r="X12" s="22"/>
      <c r="Y12" s="22"/>
    </row>
    <row r="13" spans="1:29" ht="38.25" customHeight="1" x14ac:dyDescent="0.3">
      <c r="A13" s="708" t="s">
        <v>6</v>
      </c>
      <c r="B13" s="709"/>
      <c r="C13" s="710" t="s">
        <v>88</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92</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93</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96</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97</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16 R16:Y16 C20:C21" xr:uid="{8AE36598-0D7F-4162-9FAE-9EF816222B4C}"/>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CAB44-AB2E-4554-AD24-6CBB546DBB14}">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1</v>
      </c>
      <c r="L12" s="22"/>
      <c r="O12" s="3"/>
      <c r="P12" s="3"/>
      <c r="Q12" s="3"/>
      <c r="R12" s="22"/>
      <c r="S12" s="22"/>
      <c r="T12" s="22"/>
      <c r="U12" s="22"/>
      <c r="V12" s="22"/>
      <c r="W12" s="22"/>
      <c r="X12" s="22"/>
      <c r="Y12" s="22"/>
    </row>
    <row r="13" spans="1:29" ht="38.25" customHeight="1" x14ac:dyDescent="0.3">
      <c r="A13" s="708" t="s">
        <v>6</v>
      </c>
      <c r="B13" s="709"/>
      <c r="C13" s="710" t="s">
        <v>88</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92</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93</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98</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33" t="s">
        <v>99</v>
      </c>
      <c r="D20" s="734"/>
      <c r="E20" s="734"/>
      <c r="F20" s="734"/>
      <c r="G20" s="734"/>
      <c r="H20" s="734"/>
      <c r="I20" s="734"/>
      <c r="J20" s="734"/>
      <c r="K20" s="73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16 R16:Y16 C20:C21" xr:uid="{4F8A62EF-A741-4803-81CD-F8CE86E503BC}"/>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007C2-E214-4384-AA90-29617336F5E4}">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1</v>
      </c>
      <c r="L12" s="22"/>
      <c r="O12" s="3"/>
      <c r="P12" s="3"/>
      <c r="Q12" s="3"/>
      <c r="R12" s="22"/>
      <c r="S12" s="22"/>
      <c r="T12" s="22"/>
      <c r="U12" s="22"/>
      <c r="V12" s="22"/>
      <c r="W12" s="22"/>
      <c r="X12" s="22"/>
      <c r="Y12" s="22"/>
    </row>
    <row r="13" spans="1:29" ht="38.25" customHeight="1" x14ac:dyDescent="0.3">
      <c r="A13" s="708" t="s">
        <v>6</v>
      </c>
      <c r="B13" s="709"/>
      <c r="C13" s="710" t="s">
        <v>88</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92</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93</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100</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101</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16 R16:Y16 C20:C21" xr:uid="{904182F7-C02F-4171-8A18-FDC3521CAC46}"/>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FC23-108B-4EE6-B173-3E1DC0F81F3E}">
  <sheetPr>
    <tabColor rgb="FFFFFF00"/>
    <pageSetUpPr fitToPage="1"/>
  </sheetPr>
  <dimension ref="A1:AU75"/>
  <sheetViews>
    <sheetView workbookViewId="0">
      <selection sqref="A1:XFD14"/>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1</v>
      </c>
      <c r="L12" s="22"/>
      <c r="O12" s="3"/>
      <c r="P12" s="3"/>
      <c r="Q12" s="3"/>
      <c r="R12" s="22"/>
      <c r="S12" s="22"/>
      <c r="T12" s="22"/>
      <c r="U12" s="22"/>
      <c r="V12" s="22"/>
      <c r="W12" s="22"/>
      <c r="X12" s="22"/>
      <c r="Y12" s="22"/>
    </row>
    <row r="13" spans="1:29" ht="38.25" customHeight="1" x14ac:dyDescent="0.3">
      <c r="A13" s="708" t="s">
        <v>6</v>
      </c>
      <c r="B13" s="709"/>
      <c r="C13" s="710" t="s">
        <v>88</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92</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93</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102</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103</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16 R16:Y16 C20:C21" xr:uid="{2CF5B498-5513-49D0-9B92-5FB24F0A7651}"/>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0D1B5-C1A9-48C7-9DE7-90A50BB0465E}">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1</v>
      </c>
      <c r="L12" s="22"/>
      <c r="O12" s="3"/>
      <c r="P12" s="3"/>
      <c r="Q12" s="3"/>
      <c r="R12" s="22"/>
      <c r="S12" s="22"/>
      <c r="T12" s="22"/>
      <c r="U12" s="22"/>
      <c r="V12" s="22"/>
      <c r="W12" s="22"/>
      <c r="X12" s="22"/>
      <c r="Y12" s="22"/>
    </row>
    <row r="13" spans="1:29" ht="38.25" customHeight="1" x14ac:dyDescent="0.3">
      <c r="A13" s="708" t="s">
        <v>6</v>
      </c>
      <c r="B13" s="709"/>
      <c r="C13" s="710" t="s">
        <v>88</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105</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104</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106</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107</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20:C21 R16:Y16 C16" xr:uid="{12A668D5-3E45-4358-9199-B1E66B698162}"/>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EAEAE-83DA-4C89-B977-120F2FFAC891}">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1</v>
      </c>
      <c r="L12" s="22"/>
      <c r="O12" s="3"/>
      <c r="P12" s="3"/>
      <c r="Q12" s="3"/>
      <c r="R12" s="22"/>
      <c r="S12" s="22"/>
      <c r="T12" s="22"/>
      <c r="U12" s="22"/>
      <c r="V12" s="22"/>
      <c r="W12" s="22"/>
      <c r="X12" s="22"/>
      <c r="Y12" s="22"/>
    </row>
    <row r="13" spans="1:29" ht="38.25" customHeight="1" x14ac:dyDescent="0.3">
      <c r="A13" s="708" t="s">
        <v>6</v>
      </c>
      <c r="B13" s="709"/>
      <c r="C13" s="710" t="s">
        <v>88</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105</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104</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108</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109</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20:C21 R16:Y16 C16" xr:uid="{44475BF3-7100-4F02-AAE9-7B9B3A36961A}"/>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AD0D8-D042-4E33-9FF6-F64EA67F4CA9}">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1</v>
      </c>
      <c r="L12" s="22"/>
      <c r="O12" s="3"/>
      <c r="P12" s="3"/>
      <c r="Q12" s="3"/>
      <c r="R12" s="22"/>
      <c r="S12" s="22"/>
      <c r="T12" s="22"/>
      <c r="U12" s="22"/>
      <c r="V12" s="22"/>
      <c r="W12" s="22"/>
      <c r="X12" s="22"/>
      <c r="Y12" s="22"/>
    </row>
    <row r="13" spans="1:29" ht="38.25" customHeight="1" x14ac:dyDescent="0.3">
      <c r="A13" s="708" t="s">
        <v>6</v>
      </c>
      <c r="B13" s="709"/>
      <c r="C13" s="710" t="s">
        <v>88</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105</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104</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110</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111</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20:C21 R16:Y16 C16" xr:uid="{93083B9A-7D2F-478F-8E48-F4806F2F0F7A}"/>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1784D-1136-4178-9C95-22BC471A55AA}">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1</v>
      </c>
      <c r="L12" s="22"/>
      <c r="O12" s="3"/>
      <c r="P12" s="3"/>
      <c r="Q12" s="3"/>
      <c r="R12" s="22"/>
      <c r="S12" s="22"/>
      <c r="T12" s="22"/>
      <c r="U12" s="22"/>
      <c r="V12" s="22"/>
      <c r="W12" s="22"/>
      <c r="X12" s="22"/>
      <c r="Y12" s="22"/>
    </row>
    <row r="13" spans="1:29" ht="38.25" customHeight="1" x14ac:dyDescent="0.3">
      <c r="A13" s="708" t="s">
        <v>6</v>
      </c>
      <c r="B13" s="709"/>
      <c r="C13" s="710" t="s">
        <v>88</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105</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104</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113</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112</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20:C21 R16:Y16 C16" xr:uid="{912E88DA-2920-4831-9484-4B2E9481966A}"/>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365EA-ED8F-4A3D-88EE-665D6D04E939}">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2</v>
      </c>
      <c r="L12" s="22"/>
      <c r="O12" s="3"/>
      <c r="P12" s="3"/>
      <c r="Q12" s="3"/>
      <c r="R12" s="22"/>
      <c r="S12" s="22"/>
      <c r="T12" s="22"/>
      <c r="U12" s="22"/>
      <c r="V12" s="22"/>
      <c r="W12" s="22"/>
      <c r="X12" s="22"/>
      <c r="Y12" s="22"/>
    </row>
    <row r="13" spans="1:29" ht="38.25" customHeight="1" x14ac:dyDescent="0.3">
      <c r="A13" s="708" t="s">
        <v>6</v>
      </c>
      <c r="B13" s="709"/>
      <c r="C13" s="710" t="s">
        <v>114</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115</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116</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117</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118</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20:C21 R16:Y16 C16" xr:uid="{FC227216-3EB7-44F5-8FBF-B34B64E7DEE2}"/>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0DB18-C9AB-472F-8915-B923186FCB9F}">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2</v>
      </c>
      <c r="L12" s="22"/>
      <c r="O12" s="3"/>
      <c r="P12" s="3"/>
      <c r="Q12" s="3"/>
      <c r="R12" s="22"/>
      <c r="S12" s="22"/>
      <c r="T12" s="22"/>
      <c r="U12" s="22"/>
      <c r="V12" s="22"/>
      <c r="W12" s="22"/>
      <c r="X12" s="22"/>
      <c r="Y12" s="22"/>
    </row>
    <row r="13" spans="1:29" ht="38.25" customHeight="1" x14ac:dyDescent="0.3">
      <c r="A13" s="708" t="s">
        <v>6</v>
      </c>
      <c r="B13" s="709"/>
      <c r="C13" s="710" t="s">
        <v>114</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115</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116</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119</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120</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20:C21 R16:Y16 C16" xr:uid="{518A44F1-99C6-443E-9414-933CFED92791}"/>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E10FD-C247-413E-97F0-F7AD03EDF586}">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2</v>
      </c>
      <c r="L12" s="22"/>
      <c r="O12" s="3"/>
      <c r="P12" s="3"/>
      <c r="Q12" s="3"/>
      <c r="R12" s="22"/>
      <c r="S12" s="22"/>
      <c r="T12" s="22"/>
      <c r="U12" s="22"/>
      <c r="V12" s="22"/>
      <c r="W12" s="22"/>
      <c r="X12" s="22"/>
      <c r="Y12" s="22"/>
    </row>
    <row r="13" spans="1:29" ht="38.25" customHeight="1" x14ac:dyDescent="0.3">
      <c r="A13" s="708" t="s">
        <v>6</v>
      </c>
      <c r="B13" s="709"/>
      <c r="C13" s="710" t="s">
        <v>114</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115</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116</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121</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122</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20:C21 R16:Y16 C16" xr:uid="{706208CB-2C66-480A-ABEA-56BFB1E42BB9}"/>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1DEE1-D9C8-4064-A911-62F822840FB5}">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2</v>
      </c>
      <c r="L12" s="22"/>
      <c r="O12" s="3"/>
      <c r="P12" s="3"/>
      <c r="Q12" s="3"/>
      <c r="R12" s="22"/>
      <c r="S12" s="22"/>
      <c r="T12" s="22"/>
      <c r="U12" s="22"/>
      <c r="V12" s="22"/>
      <c r="W12" s="22"/>
      <c r="X12" s="22"/>
      <c r="Y12" s="22"/>
    </row>
    <row r="13" spans="1:29" ht="38.25" customHeight="1" x14ac:dyDescent="0.3">
      <c r="A13" s="708" t="s">
        <v>6</v>
      </c>
      <c r="B13" s="709"/>
      <c r="C13" s="710" t="s">
        <v>114</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123</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124</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125</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126</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16 R16:Y16 C20:C21" xr:uid="{AC738CA7-00DC-49E3-80AD-650E929BD655}"/>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886AD-38DA-47F8-BB26-13505A76D63A}">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2</v>
      </c>
      <c r="L12" s="22"/>
      <c r="O12" s="3"/>
      <c r="P12" s="3"/>
      <c r="Q12" s="3"/>
      <c r="R12" s="22"/>
      <c r="S12" s="22"/>
      <c r="T12" s="22"/>
      <c r="U12" s="22"/>
      <c r="V12" s="22"/>
      <c r="W12" s="22"/>
      <c r="X12" s="22"/>
      <c r="Y12" s="22"/>
    </row>
    <row r="13" spans="1:29" ht="38.25" customHeight="1" x14ac:dyDescent="0.3">
      <c r="A13" s="708" t="s">
        <v>6</v>
      </c>
      <c r="B13" s="709"/>
      <c r="C13" s="710" t="s">
        <v>114</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123</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124</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127</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128</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16 R16:Y16 C20:C21" xr:uid="{5157D29D-BD78-4700-B808-B943864185E4}"/>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CD8BD-B8FE-44CD-8ADA-3EEED92A5794}">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2</v>
      </c>
      <c r="L12" s="22"/>
      <c r="O12" s="3"/>
      <c r="P12" s="3"/>
      <c r="Q12" s="3"/>
      <c r="R12" s="22"/>
      <c r="S12" s="22"/>
      <c r="T12" s="22"/>
      <c r="U12" s="22"/>
      <c r="V12" s="22"/>
      <c r="W12" s="22"/>
      <c r="X12" s="22"/>
      <c r="Y12" s="22"/>
    </row>
    <row r="13" spans="1:29" ht="38.25" customHeight="1" x14ac:dyDescent="0.3">
      <c r="A13" s="708" t="s">
        <v>6</v>
      </c>
      <c r="B13" s="709"/>
      <c r="C13" s="710" t="s">
        <v>114</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123</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124</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129</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130</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16 R16:Y16 C20:C21" xr:uid="{6543B7F7-F31B-465B-AE0C-C47883A30F04}"/>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C1A46-C5D1-41C8-80C9-45358E565C7A}">
  <sheetPr>
    <tabColor rgb="FFFFFF00"/>
    <pageSetUpPr fitToPage="1"/>
  </sheetPr>
  <dimension ref="A1:AU75"/>
  <sheetViews>
    <sheetView workbookViewId="0">
      <selection sqref="A1:XFD14"/>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2</v>
      </c>
      <c r="L12" s="22"/>
      <c r="O12" s="3"/>
      <c r="P12" s="3"/>
      <c r="Q12" s="3"/>
      <c r="R12" s="22"/>
      <c r="S12" s="22"/>
      <c r="T12" s="22"/>
      <c r="U12" s="22"/>
      <c r="V12" s="22"/>
      <c r="W12" s="22"/>
      <c r="X12" s="22"/>
      <c r="Y12" s="22"/>
    </row>
    <row r="13" spans="1:29" ht="38.25" customHeight="1" x14ac:dyDescent="0.3">
      <c r="A13" s="708" t="s">
        <v>6</v>
      </c>
      <c r="B13" s="709"/>
      <c r="C13" s="710" t="s">
        <v>114</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123</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124</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131</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132</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16 R16:Y16 C20:C21" xr:uid="{6E63F8EA-2DAC-4AA3-84FE-FE57DC2D721E}"/>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8D016-FF33-4EFE-98FC-742FBE4BD262}">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3</v>
      </c>
      <c r="L12" s="22"/>
      <c r="O12" s="3"/>
      <c r="P12" s="3"/>
      <c r="Q12" s="3"/>
      <c r="R12" s="22"/>
      <c r="S12" s="22"/>
      <c r="T12" s="22"/>
      <c r="U12" s="22"/>
      <c r="V12" s="22"/>
      <c r="W12" s="22"/>
      <c r="X12" s="22"/>
      <c r="Y12" s="22"/>
    </row>
    <row r="13" spans="1:29" ht="38.25" customHeight="1" x14ac:dyDescent="0.3">
      <c r="A13" s="708" t="s">
        <v>6</v>
      </c>
      <c r="B13" s="709"/>
      <c r="C13" s="710" t="s">
        <v>135</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133</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136</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134</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137</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20:C21 R16:Y16 C16" xr:uid="{D3E7A127-F65A-4D42-BD79-D714CBDA43DF}"/>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EC774-1F2C-4051-8430-97BD6929684F}">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3</v>
      </c>
      <c r="L12" s="22"/>
      <c r="O12" s="3"/>
      <c r="P12" s="3"/>
      <c r="Q12" s="3"/>
      <c r="R12" s="22"/>
      <c r="S12" s="22"/>
      <c r="T12" s="22"/>
      <c r="U12" s="22"/>
      <c r="V12" s="22"/>
      <c r="W12" s="22"/>
      <c r="X12" s="22"/>
      <c r="Y12" s="22"/>
    </row>
    <row r="13" spans="1:29" ht="38.25" customHeight="1" x14ac:dyDescent="0.3">
      <c r="A13" s="708" t="s">
        <v>6</v>
      </c>
      <c r="B13" s="709"/>
      <c r="C13" s="710" t="s">
        <v>135</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133</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136</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138</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126</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20:C21 R16:Y16 C16" xr:uid="{67A9D773-39BF-43B9-B104-5A542C975B43}"/>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95761-A1CA-4507-A901-D4230EE68CC1}">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3</v>
      </c>
      <c r="L12" s="22"/>
      <c r="O12" s="3"/>
      <c r="P12" s="3"/>
      <c r="Q12" s="3"/>
      <c r="R12" s="22"/>
      <c r="S12" s="22"/>
      <c r="T12" s="22"/>
      <c r="U12" s="22"/>
      <c r="V12" s="22"/>
      <c r="W12" s="22"/>
      <c r="X12" s="22"/>
      <c r="Y12" s="22"/>
    </row>
    <row r="13" spans="1:29" ht="38.25" customHeight="1" x14ac:dyDescent="0.3">
      <c r="A13" s="708" t="s">
        <v>6</v>
      </c>
      <c r="B13" s="709"/>
      <c r="C13" s="710" t="s">
        <v>135</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133</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136</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139</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128</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20:C21 R16:Y16 C16" xr:uid="{E0384378-4D35-4256-A224-D51CA9F83DC5}"/>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750C-EE11-4447-9DC8-D1FB180240E4}">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3</v>
      </c>
      <c r="L12" s="22"/>
      <c r="O12" s="3"/>
      <c r="P12" s="3"/>
      <c r="Q12" s="3"/>
      <c r="R12" s="22"/>
      <c r="S12" s="22"/>
      <c r="T12" s="22"/>
      <c r="U12" s="22"/>
      <c r="V12" s="22"/>
      <c r="W12" s="22"/>
      <c r="X12" s="22"/>
      <c r="Y12" s="22"/>
    </row>
    <row r="13" spans="1:29" ht="38.25" customHeight="1" x14ac:dyDescent="0.3">
      <c r="A13" s="708" t="s">
        <v>6</v>
      </c>
      <c r="B13" s="709"/>
      <c r="C13" s="710" t="s">
        <v>135</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133</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136</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140</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141</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20:C21 R16:Y16 C16" xr:uid="{8538F916-E5C2-440A-8E68-FDF37DA8DF6A}"/>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7E6CD-E89C-4033-8191-B508F32EE0C2}">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3</v>
      </c>
      <c r="L12" s="22"/>
      <c r="O12" s="3"/>
      <c r="P12" s="3"/>
      <c r="Q12" s="3"/>
      <c r="R12" s="22"/>
      <c r="S12" s="22"/>
      <c r="T12" s="22"/>
      <c r="U12" s="22"/>
      <c r="V12" s="22"/>
      <c r="W12" s="22"/>
      <c r="X12" s="22"/>
      <c r="Y12" s="22"/>
    </row>
    <row r="13" spans="1:29" ht="38.25" customHeight="1" x14ac:dyDescent="0.3">
      <c r="A13" s="708" t="s">
        <v>6</v>
      </c>
      <c r="B13" s="709"/>
      <c r="C13" s="710" t="s">
        <v>135</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143</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144</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145</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142</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20:C21 R16:Y16 C16" xr:uid="{15351B96-0C83-4A82-983D-F5E4D48C54CB}"/>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94692-1C55-4BE3-8CE5-7B51DBCB5D47}">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4</v>
      </c>
      <c r="L12" s="22"/>
      <c r="O12" s="3"/>
      <c r="P12" s="3"/>
      <c r="Q12" s="3"/>
      <c r="R12" s="22"/>
      <c r="S12" s="22"/>
      <c r="T12" s="22"/>
      <c r="U12" s="22"/>
      <c r="V12" s="22"/>
      <c r="W12" s="22"/>
      <c r="X12" s="22"/>
      <c r="Y12" s="22"/>
    </row>
    <row r="13" spans="1:29" ht="38.25" customHeight="1" x14ac:dyDescent="0.3">
      <c r="A13" s="708" t="s">
        <v>6</v>
      </c>
      <c r="B13" s="709"/>
      <c r="C13" s="710" t="s">
        <v>147</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146</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148</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149</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150</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20:C21 R16:Y16 C16" xr:uid="{FD1B468F-3705-4BA4-9A3A-9F1ADA5D18D3}"/>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E381-3822-4866-9F44-F2B0808B4EBA}">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4</v>
      </c>
      <c r="L12" s="22"/>
      <c r="O12" s="3"/>
      <c r="P12" s="3"/>
      <c r="Q12" s="3"/>
      <c r="R12" s="22"/>
      <c r="S12" s="22"/>
      <c r="T12" s="22"/>
      <c r="U12" s="22"/>
      <c r="V12" s="22"/>
      <c r="W12" s="22"/>
      <c r="X12" s="22"/>
      <c r="Y12" s="22"/>
    </row>
    <row r="13" spans="1:29" ht="38.25" customHeight="1" x14ac:dyDescent="0.3">
      <c r="A13" s="708" t="s">
        <v>6</v>
      </c>
      <c r="B13" s="709"/>
      <c r="C13" s="710" t="s">
        <v>147</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146</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148</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151</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152</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20:C21 R16:Y16 C16" xr:uid="{3E89696B-11A1-46A9-AD31-153E86259FB5}"/>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1648F-510F-4002-8341-180B71E52725}">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4</v>
      </c>
      <c r="L12" s="22"/>
      <c r="O12" s="3"/>
      <c r="P12" s="3"/>
      <c r="Q12" s="3"/>
      <c r="R12" s="22"/>
      <c r="S12" s="22"/>
      <c r="T12" s="22"/>
      <c r="U12" s="22"/>
      <c r="V12" s="22"/>
      <c r="W12" s="22"/>
      <c r="X12" s="22"/>
      <c r="Y12" s="22"/>
    </row>
    <row r="13" spans="1:29" ht="38.25" customHeight="1" x14ac:dyDescent="0.3">
      <c r="A13" s="708" t="s">
        <v>6</v>
      </c>
      <c r="B13" s="709"/>
      <c r="C13" s="710" t="s">
        <v>147</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146</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148</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153</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154</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20:C21 R16:Y16 C16" xr:uid="{95FDCCEC-6B76-4272-B797-16CB342CBCC8}"/>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FE0E2-EB5E-4E71-BE0A-2649F3B129FC}">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4</v>
      </c>
      <c r="L12" s="22"/>
      <c r="O12" s="3"/>
      <c r="P12" s="3"/>
      <c r="Q12" s="3"/>
      <c r="R12" s="22"/>
      <c r="S12" s="22"/>
      <c r="T12" s="22"/>
      <c r="U12" s="22"/>
      <c r="V12" s="22"/>
      <c r="W12" s="22"/>
      <c r="X12" s="22"/>
      <c r="Y12" s="22"/>
    </row>
    <row r="13" spans="1:29" ht="38.25" customHeight="1" x14ac:dyDescent="0.3">
      <c r="A13" s="708" t="s">
        <v>6</v>
      </c>
      <c r="B13" s="709"/>
      <c r="C13" s="710" t="s">
        <v>147</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146</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148</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155</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156</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20:C21 R16:Y16 C16" xr:uid="{B6D3E7BC-5C88-461F-9662-96DE3C3FE219}"/>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4E7DD-7BE7-40A3-987A-A568CF39DE24}">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4</v>
      </c>
      <c r="L12" s="22"/>
      <c r="O12" s="3"/>
      <c r="P12" s="3"/>
      <c r="Q12" s="3"/>
      <c r="R12" s="22"/>
      <c r="S12" s="22"/>
      <c r="T12" s="22"/>
      <c r="U12" s="22"/>
      <c r="V12" s="22"/>
      <c r="W12" s="22"/>
      <c r="X12" s="22"/>
      <c r="Y12" s="22"/>
    </row>
    <row r="13" spans="1:29" ht="38.25" customHeight="1" x14ac:dyDescent="0.3">
      <c r="A13" s="708" t="s">
        <v>6</v>
      </c>
      <c r="B13" s="709"/>
      <c r="C13" s="710" t="s">
        <v>147</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157</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158</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159</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160</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20:C21 R16:Y16 C16" xr:uid="{E8636BE7-71DF-48FB-ABE7-D4B5F55A8EDE}"/>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B43F8-48DA-48DE-A52C-F0FE42D6CE99}">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4</v>
      </c>
      <c r="L12" s="22"/>
      <c r="O12" s="3"/>
      <c r="P12" s="3"/>
      <c r="Q12" s="3"/>
      <c r="R12" s="22"/>
      <c r="S12" s="22"/>
      <c r="T12" s="22"/>
      <c r="U12" s="22"/>
      <c r="V12" s="22"/>
      <c r="W12" s="22"/>
      <c r="X12" s="22"/>
      <c r="Y12" s="22"/>
    </row>
    <row r="13" spans="1:29" ht="38.25" customHeight="1" x14ac:dyDescent="0.3">
      <c r="A13" s="708" t="s">
        <v>6</v>
      </c>
      <c r="B13" s="709"/>
      <c r="C13" s="710" t="s">
        <v>147</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178" t="s">
        <v>161</v>
      </c>
      <c r="D15" s="179"/>
      <c r="E15" s="180"/>
      <c r="F15" s="180"/>
      <c r="G15" s="180"/>
      <c r="H15" s="180"/>
      <c r="I15" s="180"/>
      <c r="J15" s="180"/>
      <c r="K15" s="180"/>
      <c r="L15" s="27"/>
      <c r="M15" s="3"/>
      <c r="N15" s="3"/>
      <c r="O15" s="3"/>
      <c r="P15" s="3"/>
      <c r="Q15" s="3"/>
      <c r="R15" s="27"/>
      <c r="S15" s="27"/>
      <c r="T15" s="27"/>
      <c r="U15" s="27"/>
      <c r="V15" s="27"/>
      <c r="W15" s="27"/>
      <c r="X15" s="27"/>
      <c r="Y15" s="27"/>
      <c r="Z15" s="26"/>
    </row>
    <row r="16" spans="1:29" ht="47.4" customHeight="1" x14ac:dyDescent="0.3">
      <c r="A16" s="714" t="s">
        <v>10</v>
      </c>
      <c r="B16" s="715"/>
      <c r="C16" s="736" t="s">
        <v>162</v>
      </c>
      <c r="D16" s="737"/>
      <c r="E16" s="737"/>
      <c r="F16" s="737"/>
      <c r="G16" s="737"/>
      <c r="H16" s="737"/>
      <c r="I16" s="737"/>
      <c r="J16" s="737"/>
      <c r="K16" s="73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163</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164</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20:C21 R16:Y16 C16" xr:uid="{3DE1F7F2-4525-4519-BAFB-6FD16C967882}"/>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49568-7850-4037-A8EA-3BF36C261284}">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4</v>
      </c>
      <c r="L12" s="22"/>
      <c r="O12" s="3"/>
      <c r="P12" s="3"/>
      <c r="Q12" s="3"/>
      <c r="R12" s="22"/>
      <c r="S12" s="22"/>
      <c r="T12" s="22"/>
      <c r="U12" s="22"/>
      <c r="V12" s="22"/>
      <c r="W12" s="22"/>
      <c r="X12" s="22"/>
      <c r="Y12" s="22"/>
    </row>
    <row r="13" spans="1:29" ht="38.25" customHeight="1" x14ac:dyDescent="0.3">
      <c r="A13" s="708" t="s">
        <v>6</v>
      </c>
      <c r="B13" s="709"/>
      <c r="C13" s="710" t="s">
        <v>147</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178" t="s">
        <v>161</v>
      </c>
      <c r="D15" s="179"/>
      <c r="E15" s="180"/>
      <c r="F15" s="180"/>
      <c r="G15" s="180"/>
      <c r="H15" s="180"/>
      <c r="I15" s="180"/>
      <c r="J15" s="180"/>
      <c r="K15" s="180"/>
      <c r="L15" s="27"/>
      <c r="M15" s="3"/>
      <c r="N15" s="3"/>
      <c r="O15" s="3"/>
      <c r="P15" s="3"/>
      <c r="Q15" s="3"/>
      <c r="R15" s="27"/>
      <c r="S15" s="27"/>
      <c r="T15" s="27"/>
      <c r="U15" s="27"/>
      <c r="V15" s="27"/>
      <c r="W15" s="27"/>
      <c r="X15" s="27"/>
      <c r="Y15" s="27"/>
      <c r="Z15" s="26"/>
    </row>
    <row r="16" spans="1:29" ht="47.4" customHeight="1" x14ac:dyDescent="0.3">
      <c r="A16" s="714" t="s">
        <v>10</v>
      </c>
      <c r="B16" s="715"/>
      <c r="C16" s="736" t="s">
        <v>162</v>
      </c>
      <c r="D16" s="737"/>
      <c r="E16" s="737"/>
      <c r="F16" s="737"/>
      <c r="G16" s="737"/>
      <c r="H16" s="737"/>
      <c r="I16" s="737"/>
      <c r="J16" s="737"/>
      <c r="K16" s="73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165</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166</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20:C21 R16:Y16 C16" xr:uid="{94371597-7E3B-422C-B7E2-1632075BD9C1}"/>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46C8B-B9D8-4B51-BAB8-5EF7DC977630}">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5</v>
      </c>
      <c r="L12" s="22"/>
      <c r="O12" s="3"/>
      <c r="P12" s="3"/>
      <c r="Q12" s="3"/>
      <c r="R12" s="22"/>
      <c r="S12" s="22"/>
      <c r="T12" s="22"/>
      <c r="U12" s="22"/>
      <c r="V12" s="22"/>
      <c r="W12" s="22"/>
      <c r="X12" s="22"/>
      <c r="Y12" s="22"/>
    </row>
    <row r="13" spans="1:29" ht="38.25" customHeight="1" x14ac:dyDescent="0.3">
      <c r="A13" s="708" t="s">
        <v>6</v>
      </c>
      <c r="B13" s="709"/>
      <c r="C13" s="710" t="s">
        <v>330</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167</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169</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168</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170</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20:C21 R16:Y16 C16" xr:uid="{EE37C791-C784-4B6C-89E7-1BFC36E1EABB}"/>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9FA0C-77A7-4588-9CDE-4D3DD42433F9}">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5</v>
      </c>
      <c r="L12" s="22"/>
      <c r="O12" s="3"/>
      <c r="P12" s="3"/>
      <c r="Q12" s="3"/>
      <c r="R12" s="22"/>
      <c r="S12" s="22"/>
      <c r="T12" s="22"/>
      <c r="U12" s="22"/>
      <c r="V12" s="22"/>
      <c r="W12" s="22"/>
      <c r="X12" s="22"/>
      <c r="Y12" s="22"/>
    </row>
    <row r="13" spans="1:29" ht="38.25" customHeight="1" x14ac:dyDescent="0.3">
      <c r="A13" s="708" t="s">
        <v>6</v>
      </c>
      <c r="B13" s="709"/>
      <c r="C13" s="710" t="s">
        <v>330</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167</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169</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171</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172</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16 R16:Y16 C20:C21" xr:uid="{68135F1B-722B-4D28-99D0-ADFCDA03DBDC}"/>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E9AEE-D20B-4597-BC62-99476427FC93}">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5</v>
      </c>
      <c r="L12" s="22"/>
      <c r="O12" s="3"/>
      <c r="P12" s="3"/>
      <c r="Q12" s="3"/>
      <c r="R12" s="22"/>
      <c r="S12" s="22"/>
      <c r="T12" s="22"/>
      <c r="U12" s="22"/>
      <c r="V12" s="22"/>
      <c r="W12" s="22"/>
      <c r="X12" s="22"/>
      <c r="Y12" s="22"/>
    </row>
    <row r="13" spans="1:29" ht="38.25" customHeight="1" x14ac:dyDescent="0.3">
      <c r="A13" s="708" t="s">
        <v>6</v>
      </c>
      <c r="B13" s="709"/>
      <c r="C13" s="710" t="s">
        <v>330</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167</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169</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173</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174</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16 R16:Y16 C20:C21" xr:uid="{B27990F2-0757-45AA-A40F-AEEBF9FF878C}"/>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DCC4-7B25-4FB7-B50F-69B3A9D04154}">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5</v>
      </c>
      <c r="L12" s="22"/>
      <c r="O12" s="3"/>
      <c r="P12" s="3"/>
      <c r="Q12" s="3"/>
      <c r="R12" s="22"/>
      <c r="S12" s="22"/>
      <c r="T12" s="22"/>
      <c r="U12" s="22"/>
      <c r="V12" s="22"/>
      <c r="W12" s="22"/>
      <c r="X12" s="22"/>
      <c r="Y12" s="22"/>
    </row>
    <row r="13" spans="1:29" ht="38.25" customHeight="1" x14ac:dyDescent="0.3">
      <c r="A13" s="708" t="s">
        <v>6</v>
      </c>
      <c r="B13" s="709"/>
      <c r="C13" s="710" t="s">
        <v>330</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175</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176</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177</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178</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16 R16:Y16 C20:C21" xr:uid="{8085B1DB-DCE6-4271-9DD4-C98B5DF1ED3A}"/>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598A9-5B16-4022-B6C0-5917BF39DB0B}">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5</v>
      </c>
      <c r="L12" s="22"/>
      <c r="O12" s="3"/>
      <c r="P12" s="3"/>
      <c r="Q12" s="3"/>
      <c r="R12" s="22"/>
      <c r="S12" s="22"/>
      <c r="T12" s="22"/>
      <c r="U12" s="22"/>
      <c r="V12" s="22"/>
      <c r="W12" s="22"/>
      <c r="X12" s="22"/>
      <c r="Y12" s="22"/>
    </row>
    <row r="13" spans="1:29" ht="38.25" customHeight="1" x14ac:dyDescent="0.3">
      <c r="A13" s="708" t="s">
        <v>6</v>
      </c>
      <c r="B13" s="709"/>
      <c r="C13" s="710" t="s">
        <v>330</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175</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176</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179</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180</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16 R16:Y16 C20:C21" xr:uid="{AF00C405-BF2D-41D5-AA11-B4A00A2C2CE3}"/>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84E8C-67D5-4EBB-ADAE-0B2D7DAA5901}">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5</v>
      </c>
      <c r="L12" s="22"/>
      <c r="O12" s="3"/>
      <c r="P12" s="3"/>
      <c r="Q12" s="3"/>
      <c r="R12" s="22"/>
      <c r="S12" s="22"/>
      <c r="T12" s="22"/>
      <c r="U12" s="22"/>
      <c r="V12" s="22"/>
      <c r="W12" s="22"/>
      <c r="X12" s="22"/>
      <c r="Y12" s="22"/>
    </row>
    <row r="13" spans="1:29" ht="38.25" customHeight="1" x14ac:dyDescent="0.3">
      <c r="A13" s="708" t="s">
        <v>6</v>
      </c>
      <c r="B13" s="709"/>
      <c r="C13" s="710" t="s">
        <v>330</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175</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176</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181</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182</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16 R16:Y16 C20:C21" xr:uid="{08B70E09-A703-4712-B2A0-54D26982631E}"/>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EAE95-5291-4A1F-977E-ED005D78D0DD}">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5</v>
      </c>
      <c r="L12" s="22"/>
      <c r="O12" s="3"/>
      <c r="P12" s="3"/>
      <c r="Q12" s="3"/>
      <c r="R12" s="22"/>
      <c r="S12" s="22"/>
      <c r="T12" s="22"/>
      <c r="U12" s="22"/>
      <c r="V12" s="22"/>
      <c r="W12" s="22"/>
      <c r="X12" s="22"/>
      <c r="Y12" s="22"/>
    </row>
    <row r="13" spans="1:29" ht="38.25" customHeight="1" x14ac:dyDescent="0.3">
      <c r="A13" s="708" t="s">
        <v>6</v>
      </c>
      <c r="B13" s="709"/>
      <c r="C13" s="710" t="s">
        <v>330</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175</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176</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183</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184</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16 R16:Y16 C20:C21" xr:uid="{B30A9946-9024-41D5-9CF3-9E2AF3C21430}"/>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C5EE7-B89E-41E8-88F5-50988F8336C2}">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6</v>
      </c>
      <c r="L12" s="22"/>
      <c r="O12" s="3"/>
      <c r="P12" s="3"/>
      <c r="Q12" s="3"/>
      <c r="R12" s="22"/>
      <c r="S12" s="22"/>
      <c r="T12" s="22"/>
      <c r="U12" s="22"/>
      <c r="V12" s="22"/>
      <c r="W12" s="22"/>
      <c r="X12" s="22"/>
      <c r="Y12" s="22"/>
    </row>
    <row r="13" spans="1:29" ht="38.25" customHeight="1" x14ac:dyDescent="0.3">
      <c r="A13" s="708" t="s">
        <v>6</v>
      </c>
      <c r="B13" s="709"/>
      <c r="C13" s="710" t="s">
        <v>186</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185</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187</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189</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188</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20:C21 R16:Y16 C16" xr:uid="{D1E77EB6-BA76-46C6-9871-9DD2C10AC3B9}"/>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A9E21-459D-45C3-95FA-E0942854D88E}">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6</v>
      </c>
      <c r="L12" s="22"/>
      <c r="O12" s="3"/>
      <c r="P12" s="3"/>
      <c r="Q12" s="3"/>
      <c r="R12" s="22"/>
      <c r="S12" s="22"/>
      <c r="T12" s="22"/>
      <c r="U12" s="22"/>
      <c r="V12" s="22"/>
      <c r="W12" s="22"/>
      <c r="X12" s="22"/>
      <c r="Y12" s="22"/>
    </row>
    <row r="13" spans="1:29" ht="38.25" customHeight="1" x14ac:dyDescent="0.3">
      <c r="A13" s="708" t="s">
        <v>6</v>
      </c>
      <c r="B13" s="709"/>
      <c r="C13" s="710" t="s">
        <v>186</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185</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187</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190</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191</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20:C21 R16:Y16 C16" xr:uid="{F7B92DA9-9F88-46A5-A6E1-39089EF0321D}"/>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37C0D-D2B5-407C-9F7E-2539EFABA327}">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6</v>
      </c>
      <c r="L12" s="22"/>
      <c r="O12" s="3"/>
      <c r="P12" s="3"/>
      <c r="Q12" s="3"/>
      <c r="R12" s="22"/>
      <c r="S12" s="22"/>
      <c r="T12" s="22"/>
      <c r="U12" s="22"/>
      <c r="V12" s="22"/>
      <c r="W12" s="22"/>
      <c r="X12" s="22"/>
      <c r="Y12" s="22"/>
    </row>
    <row r="13" spans="1:29" ht="38.25" customHeight="1" x14ac:dyDescent="0.3">
      <c r="A13" s="708" t="s">
        <v>6</v>
      </c>
      <c r="B13" s="709"/>
      <c r="C13" s="710" t="s">
        <v>186</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185</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187</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192</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193</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20:C21 R16:Y16 C16" xr:uid="{3A7629DC-385B-4FA8-AB57-54DBD63448B8}"/>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F0A2A-5216-4E05-B64C-AF5F4D38D6EF}">
  <sheetPr>
    <tabColor rgb="FFFFFF00"/>
    <pageSetUpPr fitToPage="1"/>
  </sheetPr>
  <dimension ref="A1:AU75"/>
  <sheetViews>
    <sheetView topLeftCell="A42" workbookViewId="0">
      <selection activeCell="E60" sqref="E60:K60"/>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419"/>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420"/>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421"/>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421"/>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422">
        <v>6</v>
      </c>
      <c r="L12" s="22"/>
      <c r="O12" s="3"/>
      <c r="P12" s="3"/>
      <c r="Q12" s="3"/>
      <c r="R12" s="22"/>
      <c r="S12" s="22"/>
      <c r="T12" s="22"/>
      <c r="U12" s="22"/>
      <c r="V12" s="22"/>
      <c r="W12" s="22"/>
      <c r="X12" s="22"/>
      <c r="Y12" s="22"/>
    </row>
    <row r="13" spans="1:29" ht="38.25" customHeight="1" x14ac:dyDescent="0.3">
      <c r="A13" s="708" t="s">
        <v>6</v>
      </c>
      <c r="B13" s="709"/>
      <c r="C13" s="710" t="s">
        <v>186</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185</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187</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331</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332</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18"/>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48:C48"/>
    <mergeCell ref="D48:E48"/>
    <mergeCell ref="B49:C49"/>
    <mergeCell ref="D49:E49"/>
    <mergeCell ref="B50:C50"/>
    <mergeCell ref="D50:E50"/>
    <mergeCell ref="D43:E43"/>
    <mergeCell ref="B44:C44"/>
    <mergeCell ref="D44:E44"/>
    <mergeCell ref="B39:C39"/>
    <mergeCell ref="D39:E39"/>
    <mergeCell ref="B40:C40"/>
    <mergeCell ref="D40:E40"/>
    <mergeCell ref="A41:A45"/>
    <mergeCell ref="B41:C41"/>
    <mergeCell ref="D41:E41"/>
    <mergeCell ref="B42:C42"/>
    <mergeCell ref="D42:E42"/>
    <mergeCell ref="B43:C43"/>
    <mergeCell ref="B45:C45"/>
    <mergeCell ref="D45:E45"/>
    <mergeCell ref="L61:R61"/>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A46:A50"/>
    <mergeCell ref="B46:C46"/>
    <mergeCell ref="D46:E46"/>
    <mergeCell ref="B47:C47"/>
    <mergeCell ref="D47:E47"/>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20:C21 R16:Y16 C16" xr:uid="{4B517B09-2233-4137-87A3-823937BD66E7}"/>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3CEE2-9D5E-4828-B620-A1CA432CD15C}">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6</v>
      </c>
      <c r="L12" s="22"/>
      <c r="O12" s="3"/>
      <c r="P12" s="3"/>
      <c r="Q12" s="3"/>
      <c r="R12" s="22"/>
      <c r="S12" s="22"/>
      <c r="T12" s="22"/>
      <c r="U12" s="22"/>
      <c r="V12" s="22"/>
      <c r="W12" s="22"/>
      <c r="X12" s="22"/>
      <c r="Y12" s="22"/>
    </row>
    <row r="13" spans="1:29" ht="38.25" customHeight="1" x14ac:dyDescent="0.3">
      <c r="A13" s="708" t="s">
        <v>6</v>
      </c>
      <c r="B13" s="709"/>
      <c r="C13" s="710" t="s">
        <v>186</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194</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187</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195</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196</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16 R16:Y16 C20:C21" xr:uid="{FD22F597-E113-48B5-8CE5-0397A8139275}"/>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A3221-DF9A-498B-AC9C-BB402FA7567C}">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6</v>
      </c>
      <c r="L12" s="22"/>
      <c r="O12" s="3"/>
      <c r="P12" s="3"/>
      <c r="Q12" s="3"/>
      <c r="R12" s="22"/>
      <c r="S12" s="22"/>
      <c r="T12" s="22"/>
      <c r="U12" s="22"/>
      <c r="V12" s="22"/>
      <c r="W12" s="22"/>
      <c r="X12" s="22"/>
      <c r="Y12" s="22"/>
    </row>
    <row r="13" spans="1:29" ht="38.25" customHeight="1" x14ac:dyDescent="0.3">
      <c r="A13" s="708" t="s">
        <v>6</v>
      </c>
      <c r="B13" s="709"/>
      <c r="C13" s="710" t="s">
        <v>186</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194</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187</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197</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198</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16 R16:Y16 C20:C21" xr:uid="{4BBD3903-A301-4C4C-90DF-AAE479F2BE5D}"/>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5113A-B8EF-473F-AFBD-0FDD69BD2FAC}">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23">
        <v>6</v>
      </c>
      <c r="L12" s="22"/>
      <c r="O12" s="3"/>
      <c r="P12" s="3"/>
      <c r="Q12" s="3"/>
      <c r="R12" s="22"/>
      <c r="S12" s="22"/>
      <c r="T12" s="22"/>
      <c r="U12" s="22"/>
      <c r="V12" s="22"/>
      <c r="W12" s="22"/>
      <c r="X12" s="22"/>
      <c r="Y12" s="22"/>
    </row>
    <row r="13" spans="1:29" ht="38.25" customHeight="1" x14ac:dyDescent="0.3">
      <c r="A13" s="708" t="s">
        <v>6</v>
      </c>
      <c r="B13" s="709"/>
      <c r="C13" s="710" t="s">
        <v>186</v>
      </c>
      <c r="D13" s="711"/>
      <c r="E13" s="711"/>
      <c r="F13" s="711"/>
      <c r="G13" s="711"/>
      <c r="H13" s="711"/>
      <c r="I13" s="711"/>
      <c r="J13" s="711"/>
      <c r="K13" s="712"/>
      <c r="L13" s="24"/>
      <c r="M13" s="3"/>
      <c r="N13" s="3"/>
      <c r="O13" s="3"/>
      <c r="P13" s="3"/>
      <c r="Q13" s="3"/>
      <c r="R13" s="24"/>
      <c r="S13" s="24"/>
      <c r="T13" s="24"/>
      <c r="U13" s="24"/>
      <c r="V13" s="24"/>
      <c r="W13" s="24"/>
      <c r="X13" s="24"/>
      <c r="Y13" s="24"/>
      <c r="Z13" s="25"/>
    </row>
    <row r="14" spans="1:29" ht="12.75" customHeight="1" x14ac:dyDescent="0.3">
      <c r="C14" s="9" t="s">
        <v>7</v>
      </c>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28" t="s">
        <v>194</v>
      </c>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16" t="s">
        <v>187</v>
      </c>
      <c r="D16" s="717"/>
      <c r="E16" s="717"/>
      <c r="F16" s="717"/>
      <c r="G16" s="717"/>
      <c r="H16" s="717"/>
      <c r="I16" s="717"/>
      <c r="J16" s="717"/>
      <c r="K16" s="718"/>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28" t="s">
        <v>199</v>
      </c>
      <c r="D19" s="729"/>
      <c r="E19" s="729"/>
      <c r="F19" s="729"/>
      <c r="G19" s="729"/>
      <c r="H19" s="729"/>
      <c r="I19" s="729"/>
      <c r="J19" s="729"/>
      <c r="K19" s="730"/>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t="s">
        <v>200</v>
      </c>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16 R16:Y16 C20:C21" xr:uid="{024CFAD4-D76E-427D-9BAC-4DD244EBC43C}"/>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4888D-9479-4299-A031-2D0FAC4707A7}">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181"/>
      <c r="L12" s="22"/>
      <c r="O12" s="3"/>
      <c r="P12" s="3"/>
      <c r="Q12" s="3"/>
      <c r="R12" s="22"/>
      <c r="S12" s="22"/>
      <c r="T12" s="22"/>
      <c r="U12" s="22"/>
      <c r="V12" s="22"/>
      <c r="W12" s="22"/>
      <c r="X12" s="22"/>
      <c r="Y12" s="22"/>
    </row>
    <row r="13" spans="1:29" ht="38.25" customHeight="1" x14ac:dyDescent="0.3">
      <c r="A13" s="708" t="s">
        <v>6</v>
      </c>
      <c r="B13" s="709"/>
      <c r="C13" s="739"/>
      <c r="D13" s="740"/>
      <c r="E13" s="740"/>
      <c r="F13" s="740"/>
      <c r="G13" s="740"/>
      <c r="H13" s="740"/>
      <c r="I13" s="740"/>
      <c r="J13" s="740"/>
      <c r="K13" s="741"/>
      <c r="L13" s="24"/>
      <c r="M13" s="3"/>
      <c r="N13" s="3"/>
      <c r="O13" s="3"/>
      <c r="P13" s="3"/>
      <c r="Q13" s="3"/>
      <c r="R13" s="24"/>
      <c r="S13" s="24"/>
      <c r="T13" s="24"/>
      <c r="U13" s="24"/>
      <c r="V13" s="24"/>
      <c r="W13" s="24"/>
      <c r="X13" s="24"/>
      <c r="Y13" s="24"/>
      <c r="Z13" s="25"/>
    </row>
    <row r="14" spans="1:29" ht="12.75" customHeight="1" x14ac:dyDescent="0.3">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182"/>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42"/>
      <c r="D16" s="743"/>
      <c r="E16" s="743"/>
      <c r="F16" s="743"/>
      <c r="G16" s="743"/>
      <c r="H16" s="743"/>
      <c r="I16" s="743"/>
      <c r="J16" s="743"/>
      <c r="K16" s="744"/>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45"/>
      <c r="D19" s="746"/>
      <c r="E19" s="746"/>
      <c r="F19" s="746"/>
      <c r="G19" s="746"/>
      <c r="H19" s="746"/>
      <c r="I19" s="746"/>
      <c r="J19" s="746"/>
      <c r="K19" s="747"/>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16 R16:Y16 C20:C21" xr:uid="{97293B06-5E78-4A63-A6BA-05B4A7030117}"/>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B0D6E-7565-4BA6-A379-30E6594408DC}">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181"/>
      <c r="L12" s="22"/>
      <c r="O12" s="3"/>
      <c r="P12" s="3"/>
      <c r="Q12" s="3"/>
      <c r="R12" s="22"/>
      <c r="S12" s="22"/>
      <c r="T12" s="22"/>
      <c r="U12" s="22"/>
      <c r="V12" s="22"/>
      <c r="W12" s="22"/>
      <c r="X12" s="22"/>
      <c r="Y12" s="22"/>
    </row>
    <row r="13" spans="1:29" ht="38.25" customHeight="1" x14ac:dyDescent="0.3">
      <c r="A13" s="708" t="s">
        <v>6</v>
      </c>
      <c r="B13" s="709"/>
      <c r="C13" s="739"/>
      <c r="D13" s="740"/>
      <c r="E13" s="740"/>
      <c r="F13" s="740"/>
      <c r="G13" s="740"/>
      <c r="H13" s="740"/>
      <c r="I13" s="740"/>
      <c r="J13" s="740"/>
      <c r="K13" s="741"/>
      <c r="L13" s="24"/>
      <c r="M13" s="3"/>
      <c r="N13" s="3"/>
      <c r="O13" s="3"/>
      <c r="P13" s="3"/>
      <c r="Q13" s="3"/>
      <c r="R13" s="24"/>
      <c r="S13" s="24"/>
      <c r="T13" s="24"/>
      <c r="U13" s="24"/>
      <c r="V13" s="24"/>
      <c r="W13" s="24"/>
      <c r="X13" s="24"/>
      <c r="Y13" s="24"/>
      <c r="Z13" s="25"/>
    </row>
    <row r="14" spans="1:29" ht="12.75" customHeight="1" x14ac:dyDescent="0.3">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182"/>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42"/>
      <c r="D16" s="743"/>
      <c r="E16" s="743"/>
      <c r="F16" s="743"/>
      <c r="G16" s="743"/>
      <c r="H16" s="743"/>
      <c r="I16" s="743"/>
      <c r="J16" s="743"/>
      <c r="K16" s="744"/>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45"/>
      <c r="D19" s="746"/>
      <c r="E19" s="746"/>
      <c r="F19" s="746"/>
      <c r="G19" s="746"/>
      <c r="H19" s="746"/>
      <c r="I19" s="746"/>
      <c r="J19" s="746"/>
      <c r="K19" s="747"/>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16 R16:Y16 C20:C21" xr:uid="{4824ADAE-4EA7-4463-AF65-29E520108DC2}"/>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402FC-F647-45B8-BE79-175B913E839D}">
  <sheetPr>
    <tabColor rgb="FFFFFF00"/>
    <pageSetUpPr fitToPage="1"/>
  </sheetPr>
  <dimension ref="A1:AU75"/>
  <sheetViews>
    <sheetView workbookViewId="0">
      <selection sqref="A1:J1"/>
    </sheetView>
  </sheetViews>
  <sheetFormatPr baseColWidth="10" defaultColWidth="11.44140625" defaultRowHeight="14.4" x14ac:dyDescent="0.3"/>
  <cols>
    <col min="1" max="1" width="28.6640625" style="9" customWidth="1"/>
    <col min="2" max="2" width="28.44140625" style="9" customWidth="1"/>
    <col min="3" max="3" width="13.33203125" style="9" customWidth="1"/>
    <col min="4" max="4" width="12.88671875" style="9" bestFit="1" customWidth="1"/>
    <col min="5" max="5" width="12.44140625" style="9" customWidth="1"/>
    <col min="6" max="26" width="20.44140625" style="9" customWidth="1"/>
    <col min="27" max="27" width="20.44140625" style="11" customWidth="1"/>
    <col min="28" max="28" width="20.44140625" style="9" customWidth="1"/>
    <col min="29" max="29" width="20.44140625" style="12" customWidth="1"/>
    <col min="30" max="45" width="20.44140625" style="9" customWidth="1"/>
    <col min="46" max="16384" width="11.44140625" style="9"/>
  </cols>
  <sheetData>
    <row r="1" spans="1:29" s="5" customFormat="1" ht="26.25" customHeight="1" x14ac:dyDescent="0.3">
      <c r="A1" s="720" t="s">
        <v>0</v>
      </c>
      <c r="B1" s="721"/>
      <c r="C1" s="721"/>
      <c r="D1" s="721"/>
      <c r="E1" s="721"/>
      <c r="F1" s="721"/>
      <c r="G1" s="721"/>
      <c r="H1" s="721"/>
      <c r="I1" s="721"/>
      <c r="J1" s="721"/>
      <c r="K1" s="1"/>
      <c r="L1" s="2"/>
      <c r="M1" s="3"/>
      <c r="N1" s="3"/>
      <c r="O1" s="3"/>
      <c r="P1" s="3"/>
      <c r="Q1" s="3"/>
      <c r="R1" s="2"/>
      <c r="S1" s="2"/>
      <c r="T1" s="2"/>
      <c r="U1" s="2"/>
      <c r="V1" s="2"/>
      <c r="W1" s="2"/>
      <c r="X1" s="2"/>
      <c r="Y1" s="2"/>
      <c r="Z1" s="4"/>
      <c r="AC1" s="6"/>
    </row>
    <row r="2" spans="1:29" ht="26.1" customHeight="1" x14ac:dyDescent="0.3">
      <c r="A2" s="722" t="s">
        <v>1</v>
      </c>
      <c r="B2" s="722"/>
      <c r="C2" s="722"/>
      <c r="D2" s="722"/>
      <c r="E2" s="722"/>
      <c r="F2" s="722"/>
      <c r="G2" s="722"/>
      <c r="H2" s="722"/>
      <c r="I2" s="722"/>
      <c r="J2" s="722"/>
      <c r="K2" s="7"/>
      <c r="L2" s="8"/>
      <c r="R2" s="8"/>
      <c r="S2" s="8"/>
      <c r="T2" s="8"/>
      <c r="U2" s="8"/>
      <c r="V2" s="8"/>
      <c r="W2" s="8"/>
      <c r="X2" s="8"/>
      <c r="Y2" s="8"/>
      <c r="Z2" s="10"/>
    </row>
    <row r="3" spans="1:29" ht="3.6" customHeight="1" x14ac:dyDescent="0.3">
      <c r="A3" s="13"/>
      <c r="B3" s="13"/>
      <c r="C3" s="14"/>
      <c r="D3" s="14"/>
      <c r="E3" s="13"/>
      <c r="F3" s="13"/>
      <c r="G3" s="13"/>
      <c r="H3" s="13"/>
      <c r="I3" s="13"/>
      <c r="J3" s="13"/>
      <c r="K3" s="13"/>
      <c r="L3" s="15"/>
      <c r="M3" s="3"/>
      <c r="N3" s="3"/>
      <c r="O3" s="3"/>
      <c r="P3" s="3"/>
      <c r="Q3" s="3"/>
      <c r="R3" s="15"/>
      <c r="S3" s="15"/>
      <c r="T3" s="15"/>
      <c r="U3" s="15"/>
      <c r="V3" s="15"/>
      <c r="W3" s="15"/>
      <c r="X3" s="15"/>
      <c r="Y3" s="15"/>
      <c r="Z3" s="10"/>
    </row>
    <row r="4" spans="1:29" ht="3.45" customHeight="1" x14ac:dyDescent="0.3">
      <c r="A4" s="13"/>
      <c r="B4" s="13"/>
      <c r="C4" s="14"/>
      <c r="D4" s="14"/>
      <c r="E4" s="13"/>
      <c r="F4" s="13"/>
      <c r="G4" s="13"/>
      <c r="H4" s="13"/>
      <c r="I4" s="13"/>
      <c r="J4" s="13"/>
      <c r="K4" s="13"/>
      <c r="L4" s="15"/>
      <c r="M4" s="3"/>
      <c r="N4" s="3"/>
      <c r="O4" s="3"/>
      <c r="P4" s="3"/>
      <c r="Q4" s="3"/>
      <c r="R4" s="15"/>
      <c r="S4" s="15"/>
      <c r="T4" s="15"/>
      <c r="U4" s="15"/>
      <c r="V4" s="15"/>
      <c r="W4" s="15"/>
      <c r="X4" s="15"/>
      <c r="Y4" s="15"/>
      <c r="Z4" s="10"/>
    </row>
    <row r="5" spans="1:29" ht="3.45" customHeight="1" x14ac:dyDescent="0.3">
      <c r="A5" s="13"/>
      <c r="B5" s="13"/>
      <c r="C5" s="14"/>
      <c r="D5" s="14"/>
      <c r="E5" s="13"/>
      <c r="F5" s="13"/>
      <c r="G5" s="13"/>
      <c r="H5" s="13"/>
      <c r="I5" s="13"/>
      <c r="J5" s="13"/>
      <c r="K5" s="13"/>
      <c r="L5" s="15"/>
      <c r="M5" s="3"/>
      <c r="N5" s="3"/>
      <c r="O5" s="3"/>
      <c r="P5" s="3"/>
      <c r="Q5" s="3"/>
      <c r="R5" s="15"/>
      <c r="S5" s="15"/>
      <c r="T5" s="15"/>
      <c r="U5" s="15"/>
      <c r="V5" s="15"/>
      <c r="W5" s="15"/>
      <c r="X5" s="15"/>
      <c r="Y5" s="15"/>
      <c r="Z5" s="10"/>
    </row>
    <row r="6" spans="1:29" ht="3.6" customHeight="1" x14ac:dyDescent="0.3">
      <c r="A6" s="13"/>
      <c r="B6" s="13"/>
      <c r="C6" s="14"/>
      <c r="D6" s="14"/>
      <c r="E6" s="13"/>
      <c r="F6" s="13"/>
      <c r="G6" s="13"/>
      <c r="H6" s="13"/>
      <c r="I6" s="13"/>
      <c r="J6" s="13"/>
      <c r="K6" s="13"/>
      <c r="L6" s="15"/>
      <c r="M6" s="3"/>
      <c r="N6" s="3"/>
      <c r="O6" s="3"/>
      <c r="P6" s="3"/>
      <c r="Q6" s="3"/>
      <c r="R6" s="15"/>
      <c r="S6" s="15"/>
      <c r="T6" s="15"/>
      <c r="U6" s="15"/>
      <c r="V6" s="15"/>
      <c r="W6" s="15"/>
      <c r="X6" s="15"/>
      <c r="Y6" s="15"/>
      <c r="Z6" s="10"/>
    </row>
    <row r="7" spans="1:29" ht="14.25" customHeight="1" x14ac:dyDescent="0.3">
      <c r="A7" s="723" t="s">
        <v>2</v>
      </c>
      <c r="B7" s="16"/>
      <c r="C7" s="724" t="s">
        <v>3</v>
      </c>
      <c r="D7" s="724"/>
      <c r="E7" s="17"/>
      <c r="F7" s="18"/>
      <c r="G7" s="18"/>
      <c r="H7" s="18"/>
      <c r="I7" s="18"/>
      <c r="J7" s="18"/>
      <c r="K7" s="18"/>
      <c r="L7" s="19"/>
      <c r="M7" s="3"/>
      <c r="N7" s="3"/>
      <c r="O7" s="3"/>
      <c r="P7" s="3"/>
      <c r="Q7" s="3"/>
      <c r="R7" s="19"/>
      <c r="S7" s="19"/>
      <c r="T7" s="19"/>
      <c r="U7" s="19"/>
      <c r="V7" s="19"/>
      <c r="W7" s="19"/>
      <c r="X7" s="19"/>
      <c r="Y7" s="19"/>
      <c r="Z7" s="20"/>
    </row>
    <row r="8" spans="1:29" ht="14.25" customHeight="1" x14ac:dyDescent="0.3">
      <c r="A8" s="723"/>
      <c r="B8" s="16"/>
      <c r="C8" s="725" t="s">
        <v>4</v>
      </c>
      <c r="D8" s="725"/>
      <c r="E8" s="17"/>
      <c r="L8" s="21"/>
      <c r="M8" s="3"/>
      <c r="N8" s="3"/>
      <c r="O8" s="3"/>
      <c r="P8" s="3"/>
      <c r="Q8" s="3"/>
      <c r="R8" s="21"/>
      <c r="S8" s="21"/>
      <c r="T8" s="21"/>
      <c r="U8" s="21"/>
      <c r="V8" s="21"/>
      <c r="W8" s="21"/>
      <c r="X8" s="21"/>
      <c r="Y8" s="21"/>
      <c r="Z8" s="20"/>
    </row>
    <row r="9" spans="1:29" ht="5.25" customHeight="1" x14ac:dyDescent="0.3">
      <c r="L9" s="22"/>
      <c r="M9" s="3"/>
      <c r="N9" s="3"/>
      <c r="O9" s="3"/>
      <c r="P9" s="3"/>
      <c r="Q9" s="3"/>
      <c r="R9" s="22"/>
      <c r="S9" s="22"/>
      <c r="T9" s="22"/>
      <c r="U9" s="22"/>
      <c r="V9" s="22"/>
      <c r="W9" s="22"/>
      <c r="X9" s="22"/>
      <c r="Y9" s="22"/>
    </row>
    <row r="10" spans="1:29" ht="5.25" customHeight="1" x14ac:dyDescent="0.3">
      <c r="L10" s="22"/>
      <c r="M10" s="3"/>
      <c r="N10" s="3"/>
      <c r="O10" s="3"/>
      <c r="P10" s="3"/>
      <c r="Q10" s="3"/>
      <c r="R10" s="22"/>
      <c r="S10" s="22"/>
      <c r="T10" s="22"/>
      <c r="U10" s="22"/>
      <c r="V10" s="22"/>
      <c r="W10" s="22"/>
      <c r="X10" s="22"/>
      <c r="Y10" s="22"/>
    </row>
    <row r="11" spans="1:29" ht="5.25" customHeight="1" x14ac:dyDescent="0.3">
      <c r="L11" s="22"/>
      <c r="M11" s="3"/>
      <c r="N11" s="3"/>
      <c r="O11" s="3"/>
      <c r="P11" s="3"/>
      <c r="Q11" s="3"/>
      <c r="R11" s="22"/>
      <c r="S11" s="22"/>
      <c r="T11" s="22"/>
      <c r="U11" s="22"/>
      <c r="V11" s="22"/>
      <c r="W11" s="22"/>
      <c r="X11" s="22"/>
      <c r="Y11" s="22"/>
    </row>
    <row r="12" spans="1:29" ht="13.2" customHeight="1" x14ac:dyDescent="0.3">
      <c r="A12" s="713" t="s">
        <v>5</v>
      </c>
      <c r="B12" s="713"/>
      <c r="C12" s="181"/>
      <c r="L12" s="22"/>
      <c r="O12" s="3"/>
      <c r="P12" s="3"/>
      <c r="Q12" s="3"/>
      <c r="R12" s="22"/>
      <c r="S12" s="22"/>
      <c r="T12" s="22"/>
      <c r="U12" s="22"/>
      <c r="V12" s="22"/>
      <c r="W12" s="22"/>
      <c r="X12" s="22"/>
      <c r="Y12" s="22"/>
    </row>
    <row r="13" spans="1:29" ht="38.25" customHeight="1" x14ac:dyDescent="0.3">
      <c r="A13" s="708" t="s">
        <v>6</v>
      </c>
      <c r="B13" s="709"/>
      <c r="C13" s="739"/>
      <c r="D13" s="740"/>
      <c r="E13" s="740"/>
      <c r="F13" s="740"/>
      <c r="G13" s="740"/>
      <c r="H13" s="740"/>
      <c r="I13" s="740"/>
      <c r="J13" s="740"/>
      <c r="K13" s="741"/>
      <c r="L13" s="24"/>
      <c r="M13" s="3"/>
      <c r="N13" s="3"/>
      <c r="O13" s="3"/>
      <c r="P13" s="3"/>
      <c r="Q13" s="3"/>
      <c r="R13" s="24"/>
      <c r="S13" s="24"/>
      <c r="T13" s="24"/>
      <c r="U13" s="24"/>
      <c r="V13" s="24"/>
      <c r="W13" s="24"/>
      <c r="X13" s="24"/>
      <c r="Y13" s="24"/>
      <c r="Z13" s="25"/>
    </row>
    <row r="14" spans="1:29" ht="12.75" customHeight="1" x14ac:dyDescent="0.3">
      <c r="E14" s="26"/>
      <c r="F14" s="26"/>
      <c r="G14" s="26"/>
      <c r="H14" s="26"/>
      <c r="I14" s="26"/>
      <c r="J14" s="26"/>
      <c r="K14" s="26"/>
      <c r="L14" s="27"/>
      <c r="M14" s="3"/>
      <c r="N14" s="3"/>
      <c r="O14" s="3"/>
      <c r="P14" s="3"/>
      <c r="Q14" s="3"/>
      <c r="R14" s="27"/>
      <c r="S14" s="27"/>
      <c r="T14" s="27"/>
      <c r="U14" s="27"/>
      <c r="V14" s="27"/>
      <c r="W14" s="27"/>
      <c r="X14" s="27"/>
      <c r="Y14" s="27"/>
      <c r="Z14" s="26"/>
    </row>
    <row r="15" spans="1:29" ht="12.75" customHeight="1" x14ac:dyDescent="0.3">
      <c r="A15" s="713" t="s">
        <v>8</v>
      </c>
      <c r="B15" s="713"/>
      <c r="C15" s="182"/>
      <c r="E15" s="26"/>
      <c r="F15" s="26"/>
      <c r="G15" s="26"/>
      <c r="H15" s="26"/>
      <c r="I15" s="26"/>
      <c r="J15" s="26"/>
      <c r="K15" s="26"/>
      <c r="L15" s="27"/>
      <c r="M15" s="3"/>
      <c r="N15" s="3"/>
      <c r="O15" s="3"/>
      <c r="P15" s="3"/>
      <c r="Q15" s="3"/>
      <c r="R15" s="27"/>
      <c r="S15" s="27"/>
      <c r="T15" s="27"/>
      <c r="U15" s="27"/>
      <c r="V15" s="27"/>
      <c r="W15" s="27"/>
      <c r="X15" s="27"/>
      <c r="Y15" s="27"/>
      <c r="Z15" s="26"/>
    </row>
    <row r="16" spans="1:29" ht="47.4" customHeight="1" x14ac:dyDescent="0.3">
      <c r="A16" s="714" t="s">
        <v>10</v>
      </c>
      <c r="B16" s="715"/>
      <c r="C16" s="742"/>
      <c r="D16" s="743"/>
      <c r="E16" s="743"/>
      <c r="F16" s="743"/>
      <c r="G16" s="743"/>
      <c r="H16" s="743"/>
      <c r="I16" s="743"/>
      <c r="J16" s="743"/>
      <c r="K16" s="744"/>
      <c r="L16" s="29"/>
      <c r="M16" s="3"/>
      <c r="N16" s="3"/>
      <c r="O16" s="30"/>
      <c r="Q16" s="3"/>
      <c r="R16" s="29"/>
      <c r="S16" s="29"/>
      <c r="T16" s="29"/>
      <c r="U16" s="29"/>
      <c r="V16" s="29"/>
      <c r="W16" s="29"/>
      <c r="X16" s="29"/>
      <c r="Y16" s="29"/>
      <c r="Z16" s="31"/>
    </row>
    <row r="17" spans="1:28" s="3" customFormat="1" ht="12" customHeight="1" x14ac:dyDescent="0.3">
      <c r="AA17" s="11"/>
    </row>
    <row r="18" spans="1:28" s="3" customFormat="1" ht="24" customHeight="1" thickBot="1" x14ac:dyDescent="0.35">
      <c r="A18" s="32" t="s">
        <v>11</v>
      </c>
      <c r="L18" s="719" t="s">
        <v>12</v>
      </c>
      <c r="M18" s="719"/>
      <c r="N18" s="33"/>
      <c r="O18" s="34"/>
      <c r="P18" s="35" t="s">
        <v>13</v>
      </c>
      <c r="Q18" s="33"/>
      <c r="U18" s="36"/>
      <c r="V18" s="37"/>
      <c r="AA18" s="11"/>
    </row>
    <row r="19" spans="1:28" ht="35.25" customHeight="1" x14ac:dyDescent="0.3">
      <c r="A19" s="726" t="s">
        <v>14</v>
      </c>
      <c r="B19" s="727"/>
      <c r="C19" s="745"/>
      <c r="D19" s="746"/>
      <c r="E19" s="746"/>
      <c r="F19" s="746"/>
      <c r="G19" s="746"/>
      <c r="H19" s="746"/>
      <c r="I19" s="746"/>
      <c r="J19" s="746"/>
      <c r="K19" s="747"/>
      <c r="L19" s="731" t="s">
        <v>16</v>
      </c>
      <c r="M19" s="732"/>
      <c r="N19" s="38"/>
      <c r="O19" s="39"/>
      <c r="P19" s="35" t="s">
        <v>17</v>
      </c>
      <c r="Q19" s="38"/>
      <c r="R19" s="38"/>
      <c r="S19" s="29"/>
      <c r="T19" s="29"/>
      <c r="U19" s="29"/>
      <c r="V19" s="29"/>
      <c r="W19" s="29"/>
      <c r="X19" s="29"/>
      <c r="Y19" s="29"/>
      <c r="Z19" s="31"/>
    </row>
    <row r="20" spans="1:28" ht="72" customHeight="1" x14ac:dyDescent="0.3">
      <c r="A20" s="702" t="s">
        <v>18</v>
      </c>
      <c r="B20" s="703"/>
      <c r="C20" s="704"/>
      <c r="D20" s="704"/>
      <c r="E20" s="704"/>
      <c r="F20" s="704"/>
      <c r="G20" s="704"/>
      <c r="H20" s="704"/>
      <c r="I20" s="704"/>
      <c r="J20" s="704"/>
      <c r="K20" s="705"/>
      <c r="L20" s="706" t="s">
        <v>19</v>
      </c>
      <c r="M20" s="707"/>
      <c r="N20" s="38"/>
      <c r="O20" s="38"/>
      <c r="P20" s="38"/>
      <c r="Q20" s="38"/>
      <c r="R20" s="38"/>
      <c r="S20" s="29"/>
      <c r="T20" s="29"/>
      <c r="U20" s="29"/>
      <c r="V20" s="29"/>
      <c r="W20" s="29"/>
      <c r="X20" s="29"/>
      <c r="Y20" s="29"/>
      <c r="Z20" s="31"/>
    </row>
    <row r="21" spans="1:28" ht="72" customHeight="1" x14ac:dyDescent="0.3">
      <c r="A21" s="686" t="s">
        <v>20</v>
      </c>
      <c r="B21" s="687"/>
      <c r="C21" s="688"/>
      <c r="D21" s="689"/>
      <c r="E21" s="689"/>
      <c r="F21" s="689"/>
      <c r="G21" s="689"/>
      <c r="H21" s="689"/>
      <c r="I21" s="689"/>
      <c r="J21" s="689"/>
      <c r="K21" s="690"/>
      <c r="L21" s="40"/>
      <c r="M21" s="38"/>
      <c r="N21" s="38"/>
      <c r="O21" s="38"/>
      <c r="P21" s="38"/>
      <c r="Q21" s="38"/>
      <c r="R21" s="38"/>
      <c r="S21" s="38"/>
      <c r="T21" s="29"/>
      <c r="U21" s="29"/>
      <c r="V21" s="29"/>
      <c r="W21" s="29"/>
      <c r="X21" s="29"/>
      <c r="Y21" s="29"/>
      <c r="Z21" s="31"/>
    </row>
    <row r="22" spans="1:28" ht="66" customHeight="1" x14ac:dyDescent="0.3">
      <c r="A22" s="691" t="s">
        <v>21</v>
      </c>
      <c r="B22" s="41" t="s">
        <v>22</v>
      </c>
      <c r="C22" s="693"/>
      <c r="D22" s="693"/>
      <c r="E22" s="693"/>
      <c r="F22" s="693"/>
      <c r="G22" s="693"/>
      <c r="H22" s="693"/>
      <c r="I22" s="693"/>
      <c r="J22" s="693"/>
      <c r="K22" s="694"/>
      <c r="L22" s="42"/>
      <c r="M22" s="3"/>
      <c r="N22" s="3"/>
      <c r="O22" s="3"/>
      <c r="P22" s="3"/>
      <c r="Q22" s="3"/>
      <c r="R22" s="29"/>
      <c r="S22" s="29"/>
      <c r="T22" s="29"/>
      <c r="U22" s="29"/>
      <c r="V22" s="29"/>
      <c r="W22" s="29"/>
      <c r="X22" s="29"/>
      <c r="Y22" s="29"/>
      <c r="Z22" s="43"/>
    </row>
    <row r="23" spans="1:28" ht="66" customHeight="1" x14ac:dyDescent="0.3">
      <c r="A23" s="692"/>
      <c r="B23" s="44" t="s">
        <v>23</v>
      </c>
      <c r="C23" s="695"/>
      <c r="D23" s="695"/>
      <c r="E23" s="695"/>
      <c r="F23" s="695"/>
      <c r="G23" s="695"/>
      <c r="H23" s="695"/>
      <c r="I23" s="695"/>
      <c r="J23" s="695"/>
      <c r="K23" s="696"/>
      <c r="L23" s="42"/>
      <c r="M23" s="3"/>
      <c r="N23" s="3"/>
      <c r="O23" s="3"/>
      <c r="P23" s="3"/>
      <c r="Q23" s="3"/>
      <c r="R23" s="29"/>
      <c r="S23" s="29"/>
      <c r="T23" s="29"/>
      <c r="U23" s="29"/>
      <c r="V23" s="29"/>
      <c r="W23" s="29"/>
      <c r="X23" s="29"/>
      <c r="Y23" s="29"/>
      <c r="Z23" s="43"/>
    </row>
    <row r="24" spans="1:28" ht="87" customHeight="1" x14ac:dyDescent="0.3">
      <c r="A24" s="692"/>
      <c r="B24" s="44" t="s">
        <v>24</v>
      </c>
      <c r="C24" s="695"/>
      <c r="D24" s="695"/>
      <c r="E24" s="695"/>
      <c r="F24" s="695"/>
      <c r="G24" s="695"/>
      <c r="H24" s="695"/>
      <c r="I24" s="695"/>
      <c r="J24" s="695"/>
      <c r="K24" s="696"/>
      <c r="L24" s="42"/>
      <c r="M24" s="3"/>
      <c r="N24" s="3"/>
      <c r="O24" s="3"/>
      <c r="P24" s="3"/>
      <c r="Q24" s="3"/>
      <c r="R24" s="45"/>
      <c r="S24" s="45"/>
      <c r="T24" s="45"/>
      <c r="U24" s="45"/>
      <c r="V24" s="45"/>
      <c r="W24" s="45"/>
      <c r="X24" s="45"/>
      <c r="Y24" s="45"/>
      <c r="Z24" s="43"/>
    </row>
    <row r="25" spans="1:28" ht="84" customHeight="1" x14ac:dyDescent="0.3">
      <c r="A25" s="692"/>
      <c r="B25" s="44" t="s">
        <v>25</v>
      </c>
      <c r="C25" s="697"/>
      <c r="D25" s="697"/>
      <c r="E25" s="697"/>
      <c r="F25" s="697"/>
      <c r="G25" s="697"/>
      <c r="H25" s="697"/>
      <c r="I25" s="697"/>
      <c r="J25" s="697"/>
      <c r="K25" s="698"/>
      <c r="L25" s="42"/>
      <c r="M25" s="3"/>
      <c r="N25" s="3"/>
      <c r="O25" s="3"/>
      <c r="P25" s="3"/>
      <c r="Q25" s="3"/>
      <c r="R25" s="45"/>
      <c r="S25" s="45"/>
      <c r="T25" s="45"/>
      <c r="U25" s="45"/>
      <c r="V25" s="45"/>
      <c r="W25" s="45"/>
      <c r="X25" s="45"/>
      <c r="Y25" s="45"/>
      <c r="Z25" s="43"/>
    </row>
    <row r="26" spans="1:28" ht="84" customHeight="1" x14ac:dyDescent="0.3">
      <c r="A26" s="692"/>
      <c r="B26" s="44" t="s">
        <v>26</v>
      </c>
      <c r="C26" s="699"/>
      <c r="D26" s="700"/>
      <c r="E26" s="700"/>
      <c r="F26" s="700"/>
      <c r="G26" s="700"/>
      <c r="H26" s="700"/>
      <c r="I26" s="700"/>
      <c r="J26" s="700"/>
      <c r="K26" s="701"/>
      <c r="L26" s="42"/>
      <c r="M26" s="3"/>
      <c r="N26" s="3"/>
      <c r="O26" s="3"/>
      <c r="P26" s="3"/>
      <c r="Q26" s="3"/>
      <c r="R26" s="45"/>
      <c r="S26" s="45"/>
      <c r="T26" s="45"/>
      <c r="U26" s="45"/>
      <c r="V26" s="45"/>
      <c r="W26" s="45"/>
      <c r="X26" s="45"/>
      <c r="Y26" s="45"/>
      <c r="Z26" s="43"/>
    </row>
    <row r="27" spans="1:28" ht="84" customHeight="1" x14ac:dyDescent="0.3">
      <c r="A27" s="692"/>
      <c r="B27" s="46" t="s">
        <v>27</v>
      </c>
      <c r="C27" s="699"/>
      <c r="D27" s="700"/>
      <c r="E27" s="700"/>
      <c r="F27" s="700"/>
      <c r="G27" s="700"/>
      <c r="H27" s="700"/>
      <c r="I27" s="700"/>
      <c r="J27" s="700"/>
      <c r="K27" s="701"/>
      <c r="L27" s="40"/>
      <c r="M27" s="3"/>
      <c r="N27" s="3"/>
      <c r="O27" s="3"/>
      <c r="P27" s="3"/>
      <c r="Q27" s="3"/>
      <c r="R27" s="45"/>
      <c r="S27" s="45"/>
      <c r="T27" s="45"/>
      <c r="U27" s="45"/>
      <c r="V27" s="45"/>
      <c r="W27" s="45"/>
      <c r="X27" s="45"/>
      <c r="Y27" s="45"/>
      <c r="Z27" s="43"/>
    </row>
    <row r="28" spans="1:28" ht="84" customHeight="1" x14ac:dyDescent="0.3">
      <c r="A28" s="47"/>
      <c r="B28" s="46" t="s">
        <v>89</v>
      </c>
      <c r="C28" s="676"/>
      <c r="D28" s="677"/>
      <c r="E28" s="677"/>
      <c r="F28" s="677"/>
      <c r="G28" s="677"/>
      <c r="H28" s="677"/>
      <c r="I28" s="677"/>
      <c r="J28" s="677"/>
      <c r="K28" s="678"/>
      <c r="L28" s="40"/>
      <c r="M28" s="3"/>
      <c r="N28" s="3"/>
      <c r="O28" s="3"/>
      <c r="P28" s="3"/>
      <c r="Q28" s="3"/>
      <c r="R28" s="45"/>
      <c r="S28" s="45"/>
      <c r="T28" s="45"/>
      <c r="U28" s="45"/>
      <c r="V28" s="45"/>
      <c r="W28" s="45"/>
      <c r="X28" s="45"/>
      <c r="Y28" s="45"/>
      <c r="Z28" s="43"/>
    </row>
    <row r="29" spans="1:28" ht="59.4" customHeight="1" x14ac:dyDescent="0.3">
      <c r="A29" s="679" t="s">
        <v>28</v>
      </c>
      <c r="B29" s="680"/>
      <c r="C29" s="681"/>
      <c r="D29" s="681"/>
      <c r="E29" s="681"/>
      <c r="F29" s="681"/>
      <c r="G29" s="681"/>
      <c r="H29" s="681"/>
      <c r="I29" s="681"/>
      <c r="J29" s="681"/>
      <c r="K29" s="682"/>
      <c r="L29" s="581" t="s">
        <v>29</v>
      </c>
      <c r="M29" s="582"/>
      <c r="N29" s="582"/>
      <c r="O29" s="582"/>
      <c r="P29" s="582"/>
      <c r="Q29" s="582"/>
      <c r="R29" s="582"/>
      <c r="S29" s="48"/>
      <c r="T29" s="48"/>
      <c r="U29" s="48"/>
      <c r="V29" s="48"/>
      <c r="W29" s="48"/>
      <c r="X29" s="48"/>
      <c r="Y29" s="48"/>
      <c r="Z29" s="49"/>
      <c r="AB29" s="50"/>
    </row>
    <row r="30" spans="1:28" s="3" customFormat="1" ht="23.25" customHeight="1" x14ac:dyDescent="0.3"/>
    <row r="31" spans="1:28" s="3" customFormat="1" ht="23.25" customHeight="1" x14ac:dyDescent="0.3"/>
    <row r="32" spans="1:28" s="3" customFormat="1" ht="24" customHeight="1" thickBot="1" x14ac:dyDescent="0.35">
      <c r="A32" s="32" t="s">
        <v>30</v>
      </c>
      <c r="B32" s="32"/>
    </row>
    <row r="33" spans="1:47" s="3" customFormat="1" ht="17.25" customHeight="1" x14ac:dyDescent="0.35">
      <c r="A33" s="51" t="s">
        <v>31</v>
      </c>
      <c r="B33" s="51"/>
      <c r="C33" s="9"/>
      <c r="F33" s="683" t="s">
        <v>32</v>
      </c>
      <c r="G33" s="684"/>
      <c r="H33" s="684"/>
      <c r="I33" s="684"/>
      <c r="J33" s="684"/>
      <c r="K33" s="684"/>
      <c r="L33" s="684"/>
      <c r="M33" s="685"/>
      <c r="N33" s="661" t="s">
        <v>33</v>
      </c>
      <c r="O33" s="662"/>
      <c r="P33" s="662"/>
      <c r="Q33" s="662"/>
      <c r="R33" s="662"/>
      <c r="S33" s="662"/>
      <c r="T33" s="662"/>
      <c r="U33" s="663"/>
      <c r="V33" s="661" t="s">
        <v>34</v>
      </c>
      <c r="W33" s="662"/>
      <c r="X33" s="662"/>
      <c r="Y33" s="662"/>
      <c r="Z33" s="662"/>
      <c r="AA33" s="662"/>
      <c r="AB33" s="662"/>
      <c r="AC33" s="663"/>
      <c r="AD33" s="661" t="s">
        <v>35</v>
      </c>
      <c r="AE33" s="662"/>
      <c r="AF33" s="662"/>
      <c r="AG33" s="662"/>
      <c r="AH33" s="662"/>
      <c r="AI33" s="662"/>
      <c r="AJ33" s="662"/>
      <c r="AK33" s="663"/>
      <c r="AL33" s="661" t="s">
        <v>36</v>
      </c>
      <c r="AM33" s="662"/>
      <c r="AN33" s="662"/>
      <c r="AO33" s="662"/>
      <c r="AP33" s="662"/>
      <c r="AQ33" s="662"/>
      <c r="AR33" s="662"/>
      <c r="AS33" s="663"/>
      <c r="AU33" s="52" t="s">
        <v>7</v>
      </c>
    </row>
    <row r="34" spans="1:47" s="37" customFormat="1" ht="20.25" customHeight="1" x14ac:dyDescent="0.3">
      <c r="A34" s="53" t="s">
        <v>37</v>
      </c>
      <c r="B34" s="53"/>
      <c r="C34" s="54"/>
      <c r="F34" s="664" t="s">
        <v>38</v>
      </c>
      <c r="G34" s="665"/>
      <c r="H34" s="666"/>
      <c r="I34" s="667" t="s">
        <v>39</v>
      </c>
      <c r="J34" s="667"/>
      <c r="K34" s="667"/>
      <c r="L34" s="668" t="s">
        <v>40</v>
      </c>
      <c r="M34" s="670" t="s">
        <v>41</v>
      </c>
      <c r="N34" s="672" t="s">
        <v>38</v>
      </c>
      <c r="O34" s="673"/>
      <c r="P34" s="673"/>
      <c r="Q34" s="667" t="s">
        <v>39</v>
      </c>
      <c r="R34" s="667"/>
      <c r="S34" s="667"/>
      <c r="T34" s="668" t="s">
        <v>40</v>
      </c>
      <c r="U34" s="670" t="s">
        <v>41</v>
      </c>
      <c r="V34" s="672"/>
      <c r="W34" s="673"/>
      <c r="X34" s="673"/>
      <c r="Y34" s="667" t="s">
        <v>39</v>
      </c>
      <c r="Z34" s="667"/>
      <c r="AA34" s="667"/>
      <c r="AB34" s="668" t="s">
        <v>40</v>
      </c>
      <c r="AC34" s="670" t="s">
        <v>41</v>
      </c>
      <c r="AD34" s="672" t="s">
        <v>38</v>
      </c>
      <c r="AE34" s="673"/>
      <c r="AF34" s="673"/>
      <c r="AG34" s="667" t="s">
        <v>39</v>
      </c>
      <c r="AH34" s="667"/>
      <c r="AI34" s="667"/>
      <c r="AJ34" s="668" t="s">
        <v>40</v>
      </c>
      <c r="AK34" s="674" t="s">
        <v>41</v>
      </c>
      <c r="AL34" s="672" t="s">
        <v>38</v>
      </c>
      <c r="AM34" s="673"/>
      <c r="AN34" s="673"/>
      <c r="AO34" s="667" t="s">
        <v>39</v>
      </c>
      <c r="AP34" s="667"/>
      <c r="AQ34" s="667"/>
      <c r="AR34" s="668" t="s">
        <v>40</v>
      </c>
      <c r="AS34" s="670" t="s">
        <v>41</v>
      </c>
    </row>
    <row r="35" spans="1:47" s="37" customFormat="1" ht="20.25" customHeight="1" x14ac:dyDescent="0.3">
      <c r="A35" s="55" t="s">
        <v>42</v>
      </c>
      <c r="B35" s="653" t="s">
        <v>43</v>
      </c>
      <c r="C35" s="654"/>
      <c r="D35" s="653" t="s">
        <v>44</v>
      </c>
      <c r="E35" s="655"/>
      <c r="F35" s="177" t="s">
        <v>45</v>
      </c>
      <c r="G35" s="57" t="s">
        <v>46</v>
      </c>
      <c r="H35" s="57" t="s">
        <v>47</v>
      </c>
      <c r="I35" s="59" t="s">
        <v>45</v>
      </c>
      <c r="J35" s="59" t="s">
        <v>46</v>
      </c>
      <c r="K35" s="59" t="s">
        <v>47</v>
      </c>
      <c r="L35" s="669"/>
      <c r="M35" s="671"/>
      <c r="N35" s="56" t="s">
        <v>45</v>
      </c>
      <c r="O35" s="57" t="s">
        <v>46</v>
      </c>
      <c r="P35" s="57" t="s">
        <v>47</v>
      </c>
      <c r="Q35" s="58" t="s">
        <v>45</v>
      </c>
      <c r="R35" s="59" t="s">
        <v>46</v>
      </c>
      <c r="S35" s="59" t="s">
        <v>47</v>
      </c>
      <c r="T35" s="669"/>
      <c r="U35" s="671"/>
      <c r="V35" s="56" t="s">
        <v>45</v>
      </c>
      <c r="W35" s="57" t="s">
        <v>46</v>
      </c>
      <c r="X35" s="57" t="s">
        <v>47</v>
      </c>
      <c r="Y35" s="58" t="s">
        <v>45</v>
      </c>
      <c r="Z35" s="59" t="s">
        <v>46</v>
      </c>
      <c r="AA35" s="59" t="s">
        <v>47</v>
      </c>
      <c r="AB35" s="669"/>
      <c r="AC35" s="671"/>
      <c r="AD35" s="56" t="s">
        <v>45</v>
      </c>
      <c r="AE35" s="57" t="s">
        <v>46</v>
      </c>
      <c r="AF35" s="57" t="s">
        <v>47</v>
      </c>
      <c r="AG35" s="58" t="s">
        <v>45</v>
      </c>
      <c r="AH35" s="59" t="s">
        <v>46</v>
      </c>
      <c r="AI35" s="59" t="s">
        <v>47</v>
      </c>
      <c r="AJ35" s="669"/>
      <c r="AK35" s="675"/>
      <c r="AL35" s="56" t="s">
        <v>45</v>
      </c>
      <c r="AM35" s="57" t="s">
        <v>46</v>
      </c>
      <c r="AN35" s="57" t="s">
        <v>47</v>
      </c>
      <c r="AO35" s="58" t="s">
        <v>45</v>
      </c>
      <c r="AP35" s="59" t="s">
        <v>46</v>
      </c>
      <c r="AQ35" s="59" t="s">
        <v>47</v>
      </c>
      <c r="AR35" s="669"/>
      <c r="AS35" s="671"/>
    </row>
    <row r="36" spans="1:47" s="37" customFormat="1" ht="22.95" customHeight="1" x14ac:dyDescent="0.3">
      <c r="A36" s="656" t="s">
        <v>48</v>
      </c>
      <c r="B36" s="647"/>
      <c r="C36" s="648"/>
      <c r="D36" s="657"/>
      <c r="E36" s="658"/>
      <c r="F36" s="60"/>
      <c r="G36" s="61"/>
      <c r="H36" s="62"/>
      <c r="I36" s="62"/>
      <c r="J36" s="61"/>
      <c r="K36" s="62"/>
      <c r="L36" s="63">
        <f>+H36-K36</f>
        <v>0</v>
      </c>
      <c r="M36" s="64"/>
      <c r="N36" s="65"/>
      <c r="O36" s="61"/>
      <c r="P36" s="66"/>
      <c r="Q36" s="67"/>
      <c r="R36" s="61"/>
      <c r="S36" s="66"/>
      <c r="T36" s="68">
        <f>+P36-S36</f>
        <v>0</v>
      </c>
      <c r="U36" s="64"/>
      <c r="V36" s="65"/>
      <c r="W36" s="61"/>
      <c r="X36" s="66"/>
      <c r="Y36" s="67"/>
      <c r="Z36" s="61"/>
      <c r="AA36" s="67"/>
      <c r="AB36" s="68">
        <f>+X36-AA36</f>
        <v>0</v>
      </c>
      <c r="AC36" s="64"/>
      <c r="AD36" s="65"/>
      <c r="AE36" s="61"/>
      <c r="AF36" s="66"/>
      <c r="AG36" s="67"/>
      <c r="AH36" s="61"/>
      <c r="AI36" s="67"/>
      <c r="AJ36" s="68">
        <f>+AF36-AI36</f>
        <v>0</v>
      </c>
      <c r="AK36" s="64"/>
      <c r="AL36" s="65"/>
      <c r="AM36" s="61"/>
      <c r="AN36" s="67"/>
      <c r="AO36" s="67"/>
      <c r="AP36" s="61"/>
      <c r="AQ36" s="67"/>
      <c r="AR36" s="68">
        <f>+AN36-AQ36</f>
        <v>0</v>
      </c>
      <c r="AS36" s="64"/>
    </row>
    <row r="37" spans="1:47" s="37" customFormat="1" ht="22.95" customHeight="1" x14ac:dyDescent="0.3">
      <c r="A37" s="626"/>
      <c r="B37" s="647"/>
      <c r="C37" s="648"/>
      <c r="D37" s="657"/>
      <c r="E37" s="658"/>
      <c r="F37" s="60"/>
      <c r="G37" s="61"/>
      <c r="H37" s="62"/>
      <c r="I37" s="62"/>
      <c r="J37" s="61"/>
      <c r="K37" s="62"/>
      <c r="L37" s="63">
        <f t="shared" ref="L37:L50" si="0">+H37-K37</f>
        <v>0</v>
      </c>
      <c r="M37" s="64"/>
      <c r="N37" s="65"/>
      <c r="O37" s="61"/>
      <c r="P37" s="66"/>
      <c r="Q37" s="67"/>
      <c r="R37" s="61"/>
      <c r="S37" s="66"/>
      <c r="T37" s="68">
        <f t="shared" ref="T37:T50" si="1">+P37-S37</f>
        <v>0</v>
      </c>
      <c r="U37" s="64"/>
      <c r="V37" s="65"/>
      <c r="W37" s="61"/>
      <c r="X37" s="67"/>
      <c r="Y37" s="67"/>
      <c r="Z37" s="61"/>
      <c r="AA37" s="67"/>
      <c r="AB37" s="68">
        <f t="shared" ref="AB37:AB50" si="2">+X37-AA37</f>
        <v>0</v>
      </c>
      <c r="AC37" s="64"/>
      <c r="AD37" s="65"/>
      <c r="AE37" s="61"/>
      <c r="AF37" s="67"/>
      <c r="AG37" s="67"/>
      <c r="AH37" s="61"/>
      <c r="AI37" s="67"/>
      <c r="AJ37" s="68">
        <f t="shared" ref="AJ37:AJ50" si="3">+AF37-AI37</f>
        <v>0</v>
      </c>
      <c r="AK37" s="64"/>
      <c r="AL37" s="65"/>
      <c r="AM37" s="61"/>
      <c r="AN37" s="67"/>
      <c r="AO37" s="67"/>
      <c r="AP37" s="61"/>
      <c r="AQ37" s="67"/>
      <c r="AR37" s="68">
        <f t="shared" ref="AR37:AR50" si="4">+AN37-AQ37</f>
        <v>0</v>
      </c>
      <c r="AS37" s="64"/>
    </row>
    <row r="38" spans="1:47" s="37" customFormat="1" ht="22.95" customHeight="1" x14ac:dyDescent="0.3">
      <c r="A38" s="626"/>
      <c r="B38" s="647"/>
      <c r="C38" s="648"/>
      <c r="D38" s="657"/>
      <c r="E38" s="658"/>
      <c r="F38" s="60"/>
      <c r="G38" s="61"/>
      <c r="H38" s="62"/>
      <c r="I38" s="62"/>
      <c r="J38" s="61"/>
      <c r="K38" s="62"/>
      <c r="L38" s="63">
        <f t="shared" si="0"/>
        <v>0</v>
      </c>
      <c r="M38" s="64"/>
      <c r="N38" s="65"/>
      <c r="O38" s="61"/>
      <c r="P38" s="67"/>
      <c r="Q38" s="67"/>
      <c r="R38" s="61"/>
      <c r="S38" s="67"/>
      <c r="T38" s="68">
        <f t="shared" si="1"/>
        <v>0</v>
      </c>
      <c r="U38" s="64"/>
      <c r="V38" s="65"/>
      <c r="W38" s="61"/>
      <c r="X38" s="67"/>
      <c r="Y38" s="67"/>
      <c r="Z38" s="61"/>
      <c r="AA38" s="67"/>
      <c r="AB38" s="68">
        <f t="shared" si="2"/>
        <v>0</v>
      </c>
      <c r="AC38" s="64"/>
      <c r="AD38" s="65"/>
      <c r="AE38" s="61"/>
      <c r="AF38" s="67"/>
      <c r="AG38" s="67"/>
      <c r="AH38" s="61"/>
      <c r="AI38" s="67"/>
      <c r="AJ38" s="68">
        <f t="shared" si="3"/>
        <v>0</v>
      </c>
      <c r="AK38" s="64"/>
      <c r="AL38" s="65"/>
      <c r="AM38" s="61"/>
      <c r="AN38" s="67"/>
      <c r="AO38" s="67"/>
      <c r="AP38" s="61"/>
      <c r="AQ38" s="67"/>
      <c r="AR38" s="68">
        <f t="shared" si="4"/>
        <v>0</v>
      </c>
      <c r="AS38" s="64"/>
    </row>
    <row r="39" spans="1:47" s="37" customFormat="1" ht="22.95" customHeight="1" x14ac:dyDescent="0.3">
      <c r="A39" s="626"/>
      <c r="B39" s="647"/>
      <c r="C39" s="648"/>
      <c r="D39" s="657"/>
      <c r="E39" s="658"/>
      <c r="F39" s="69"/>
      <c r="G39" s="70"/>
      <c r="H39" s="71"/>
      <c r="I39" s="71"/>
      <c r="J39" s="70"/>
      <c r="K39" s="71"/>
      <c r="L39" s="63">
        <f t="shared" si="0"/>
        <v>0</v>
      </c>
      <c r="M39" s="72"/>
      <c r="N39" s="73"/>
      <c r="O39" s="70"/>
      <c r="P39" s="74"/>
      <c r="Q39" s="74"/>
      <c r="R39" s="70"/>
      <c r="S39" s="74"/>
      <c r="T39" s="68">
        <f t="shared" si="1"/>
        <v>0</v>
      </c>
      <c r="U39" s="72"/>
      <c r="V39" s="73"/>
      <c r="W39" s="70"/>
      <c r="X39" s="74"/>
      <c r="Y39" s="74"/>
      <c r="Z39" s="70"/>
      <c r="AA39" s="74"/>
      <c r="AB39" s="68">
        <f t="shared" si="2"/>
        <v>0</v>
      </c>
      <c r="AC39" s="72"/>
      <c r="AD39" s="73"/>
      <c r="AE39" s="70"/>
      <c r="AF39" s="74"/>
      <c r="AG39" s="74"/>
      <c r="AH39" s="70"/>
      <c r="AI39" s="74"/>
      <c r="AJ39" s="68">
        <f t="shared" si="3"/>
        <v>0</v>
      </c>
      <c r="AK39" s="72"/>
      <c r="AL39" s="73"/>
      <c r="AM39" s="70"/>
      <c r="AN39" s="74"/>
      <c r="AO39" s="74"/>
      <c r="AP39" s="70"/>
      <c r="AQ39" s="74"/>
      <c r="AR39" s="68">
        <f t="shared" si="4"/>
        <v>0</v>
      </c>
      <c r="AS39" s="72"/>
    </row>
    <row r="40" spans="1:47" s="37" customFormat="1" ht="22.95" customHeight="1" thickBot="1" x14ac:dyDescent="0.35">
      <c r="A40" s="644"/>
      <c r="B40" s="638"/>
      <c r="C40" s="639"/>
      <c r="D40" s="659"/>
      <c r="E40" s="660"/>
      <c r="F40" s="75"/>
      <c r="G40" s="76"/>
      <c r="H40" s="77"/>
      <c r="I40" s="77"/>
      <c r="J40" s="76"/>
      <c r="K40" s="77"/>
      <c r="L40" s="78">
        <f t="shared" si="0"/>
        <v>0</v>
      </c>
      <c r="M40" s="79"/>
      <c r="N40" s="80"/>
      <c r="O40" s="76"/>
      <c r="P40" s="81"/>
      <c r="Q40" s="81"/>
      <c r="R40" s="76"/>
      <c r="S40" s="81"/>
      <c r="T40" s="82">
        <f t="shared" si="1"/>
        <v>0</v>
      </c>
      <c r="U40" s="79"/>
      <c r="V40" s="80"/>
      <c r="W40" s="76"/>
      <c r="X40" s="81"/>
      <c r="Y40" s="81"/>
      <c r="Z40" s="76"/>
      <c r="AA40" s="81"/>
      <c r="AB40" s="82">
        <f t="shared" si="2"/>
        <v>0</v>
      </c>
      <c r="AC40" s="79"/>
      <c r="AD40" s="80"/>
      <c r="AE40" s="76"/>
      <c r="AF40" s="81"/>
      <c r="AG40" s="81"/>
      <c r="AH40" s="76"/>
      <c r="AI40" s="81"/>
      <c r="AJ40" s="82">
        <f t="shared" si="3"/>
        <v>0</v>
      </c>
      <c r="AK40" s="79"/>
      <c r="AL40" s="80"/>
      <c r="AM40" s="76"/>
      <c r="AN40" s="81"/>
      <c r="AO40" s="81"/>
      <c r="AP40" s="76"/>
      <c r="AQ40" s="81"/>
      <c r="AR40" s="82">
        <f t="shared" si="4"/>
        <v>0</v>
      </c>
      <c r="AS40" s="79"/>
    </row>
    <row r="41" spans="1:47" s="37" customFormat="1" ht="22.95" customHeight="1" x14ac:dyDescent="0.3">
      <c r="A41" s="625" t="s">
        <v>49</v>
      </c>
      <c r="B41" s="627"/>
      <c r="C41" s="628"/>
      <c r="D41" s="645"/>
      <c r="E41" s="646"/>
      <c r="F41" s="83"/>
      <c r="G41" s="84"/>
      <c r="H41" s="85"/>
      <c r="I41" s="85"/>
      <c r="J41" s="84"/>
      <c r="K41" s="85"/>
      <c r="L41" s="86">
        <f t="shared" si="0"/>
        <v>0</v>
      </c>
      <c r="M41" s="87"/>
      <c r="N41" s="88"/>
      <c r="O41" s="84"/>
      <c r="P41" s="66"/>
      <c r="Q41" s="89"/>
      <c r="R41" s="84"/>
      <c r="S41" s="89"/>
      <c r="T41" s="90">
        <f t="shared" si="1"/>
        <v>0</v>
      </c>
      <c r="U41" s="87"/>
      <c r="V41" s="88"/>
      <c r="W41" s="84"/>
      <c r="X41" s="89"/>
      <c r="Y41" s="89"/>
      <c r="Z41" s="84"/>
      <c r="AA41" s="89"/>
      <c r="AB41" s="90">
        <f t="shared" si="2"/>
        <v>0</v>
      </c>
      <c r="AC41" s="87"/>
      <c r="AD41" s="88"/>
      <c r="AE41" s="84"/>
      <c r="AF41" s="89"/>
      <c r="AG41" s="89"/>
      <c r="AH41" s="84"/>
      <c r="AI41" s="89"/>
      <c r="AJ41" s="90">
        <f t="shared" si="3"/>
        <v>0</v>
      </c>
      <c r="AK41" s="87"/>
      <c r="AL41" s="88"/>
      <c r="AM41" s="84"/>
      <c r="AN41" s="89"/>
      <c r="AO41" s="89"/>
      <c r="AP41" s="84"/>
      <c r="AQ41" s="89"/>
      <c r="AR41" s="90">
        <f t="shared" si="4"/>
        <v>0</v>
      </c>
      <c r="AS41" s="87"/>
    </row>
    <row r="42" spans="1:47" s="37" customFormat="1" ht="22.95" customHeight="1" x14ac:dyDescent="0.3">
      <c r="A42" s="626"/>
      <c r="B42" s="647"/>
      <c r="C42" s="648"/>
      <c r="D42" s="629"/>
      <c r="E42" s="630"/>
      <c r="F42" s="60"/>
      <c r="G42" s="61"/>
      <c r="H42" s="62"/>
      <c r="I42" s="62"/>
      <c r="J42" s="61"/>
      <c r="K42" s="62"/>
      <c r="L42" s="63">
        <f t="shared" si="0"/>
        <v>0</v>
      </c>
      <c r="M42" s="64"/>
      <c r="N42" s="65"/>
      <c r="O42" s="61"/>
      <c r="P42" s="66"/>
      <c r="Q42" s="67"/>
      <c r="R42" s="61"/>
      <c r="S42" s="66"/>
      <c r="T42" s="68">
        <f t="shared" si="1"/>
        <v>0</v>
      </c>
      <c r="U42" s="64"/>
      <c r="V42" s="65"/>
      <c r="W42" s="61"/>
      <c r="X42" s="67"/>
      <c r="Y42" s="67"/>
      <c r="Z42" s="61"/>
      <c r="AA42" s="67"/>
      <c r="AB42" s="68">
        <f t="shared" si="2"/>
        <v>0</v>
      </c>
      <c r="AC42" s="64"/>
      <c r="AD42" s="65"/>
      <c r="AE42" s="61"/>
      <c r="AF42" s="67"/>
      <c r="AG42" s="67"/>
      <c r="AH42" s="61"/>
      <c r="AI42" s="67"/>
      <c r="AJ42" s="68">
        <f t="shared" si="3"/>
        <v>0</v>
      </c>
      <c r="AK42" s="64"/>
      <c r="AL42" s="65"/>
      <c r="AM42" s="61"/>
      <c r="AN42" s="67"/>
      <c r="AO42" s="67"/>
      <c r="AP42" s="61"/>
      <c r="AQ42" s="67"/>
      <c r="AR42" s="68">
        <f t="shared" si="4"/>
        <v>0</v>
      </c>
      <c r="AS42" s="64"/>
    </row>
    <row r="43" spans="1:47" s="37" customFormat="1" ht="22.95" customHeight="1" x14ac:dyDescent="0.3">
      <c r="A43" s="626"/>
      <c r="B43" s="647"/>
      <c r="C43" s="648"/>
      <c r="D43" s="629"/>
      <c r="E43" s="630"/>
      <c r="F43" s="60"/>
      <c r="G43" s="61"/>
      <c r="H43" s="62"/>
      <c r="I43" s="62"/>
      <c r="J43" s="61"/>
      <c r="K43" s="62"/>
      <c r="L43" s="63">
        <f t="shared" si="0"/>
        <v>0</v>
      </c>
      <c r="M43" s="64"/>
      <c r="N43" s="65"/>
      <c r="O43" s="61"/>
      <c r="P43" s="67"/>
      <c r="Q43" s="67"/>
      <c r="R43" s="61"/>
      <c r="S43" s="67"/>
      <c r="T43" s="68">
        <f t="shared" si="1"/>
        <v>0</v>
      </c>
      <c r="U43" s="64"/>
      <c r="V43" s="65"/>
      <c r="W43" s="61"/>
      <c r="X43" s="67"/>
      <c r="Y43" s="67"/>
      <c r="Z43" s="61"/>
      <c r="AA43" s="67"/>
      <c r="AB43" s="68">
        <f t="shared" si="2"/>
        <v>0</v>
      </c>
      <c r="AC43" s="64"/>
      <c r="AD43" s="65"/>
      <c r="AE43" s="61"/>
      <c r="AF43" s="67"/>
      <c r="AG43" s="67"/>
      <c r="AH43" s="61"/>
      <c r="AI43" s="67"/>
      <c r="AJ43" s="68">
        <f t="shared" si="3"/>
        <v>0</v>
      </c>
      <c r="AK43" s="64"/>
      <c r="AL43" s="65"/>
      <c r="AM43" s="61"/>
      <c r="AN43" s="67"/>
      <c r="AO43" s="67"/>
      <c r="AP43" s="61"/>
      <c r="AQ43" s="67"/>
      <c r="AR43" s="68">
        <f t="shared" si="4"/>
        <v>0</v>
      </c>
      <c r="AS43" s="64"/>
    </row>
    <row r="44" spans="1:47" s="37" customFormat="1" ht="22.95" customHeight="1" x14ac:dyDescent="0.3">
      <c r="A44" s="626"/>
      <c r="B44" s="647"/>
      <c r="C44" s="648"/>
      <c r="D44" s="629"/>
      <c r="E44" s="630"/>
      <c r="F44" s="69"/>
      <c r="G44" s="70"/>
      <c r="H44" s="71"/>
      <c r="I44" s="71"/>
      <c r="J44" s="70"/>
      <c r="K44" s="71"/>
      <c r="L44" s="63">
        <f t="shared" si="0"/>
        <v>0</v>
      </c>
      <c r="M44" s="72"/>
      <c r="N44" s="73"/>
      <c r="O44" s="70"/>
      <c r="P44" s="74"/>
      <c r="Q44" s="74"/>
      <c r="R44" s="70"/>
      <c r="S44" s="74"/>
      <c r="T44" s="68">
        <f t="shared" si="1"/>
        <v>0</v>
      </c>
      <c r="U44" s="72"/>
      <c r="V44" s="73"/>
      <c r="W44" s="70"/>
      <c r="X44" s="74"/>
      <c r="Y44" s="74"/>
      <c r="Z44" s="70"/>
      <c r="AA44" s="74"/>
      <c r="AB44" s="68">
        <f t="shared" si="2"/>
        <v>0</v>
      </c>
      <c r="AC44" s="72"/>
      <c r="AD44" s="73"/>
      <c r="AE44" s="70"/>
      <c r="AF44" s="74"/>
      <c r="AG44" s="74"/>
      <c r="AH44" s="70"/>
      <c r="AI44" s="74"/>
      <c r="AJ44" s="68">
        <f t="shared" si="3"/>
        <v>0</v>
      </c>
      <c r="AK44" s="72"/>
      <c r="AL44" s="73"/>
      <c r="AM44" s="70"/>
      <c r="AN44" s="74"/>
      <c r="AO44" s="74"/>
      <c r="AP44" s="70"/>
      <c r="AQ44" s="74"/>
      <c r="AR44" s="68">
        <f t="shared" si="4"/>
        <v>0</v>
      </c>
      <c r="AS44" s="72"/>
    </row>
    <row r="45" spans="1:47" s="37" customFormat="1" ht="22.95" customHeight="1" thickBot="1" x14ac:dyDescent="0.35">
      <c r="A45" s="644"/>
      <c r="B45" s="649"/>
      <c r="C45" s="650"/>
      <c r="D45" s="651"/>
      <c r="E45" s="652"/>
      <c r="F45" s="75"/>
      <c r="G45" s="76"/>
      <c r="H45" s="77"/>
      <c r="I45" s="77"/>
      <c r="J45" s="76"/>
      <c r="K45" s="77"/>
      <c r="L45" s="78">
        <f t="shared" si="0"/>
        <v>0</v>
      </c>
      <c r="M45" s="79"/>
      <c r="N45" s="80"/>
      <c r="O45" s="76"/>
      <c r="P45" s="81"/>
      <c r="Q45" s="81"/>
      <c r="R45" s="76"/>
      <c r="S45" s="81"/>
      <c r="T45" s="82">
        <f t="shared" si="1"/>
        <v>0</v>
      </c>
      <c r="U45" s="79"/>
      <c r="V45" s="80"/>
      <c r="W45" s="76"/>
      <c r="X45" s="81"/>
      <c r="Y45" s="81"/>
      <c r="Z45" s="76"/>
      <c r="AA45" s="81"/>
      <c r="AB45" s="82">
        <f t="shared" si="2"/>
        <v>0</v>
      </c>
      <c r="AC45" s="79"/>
      <c r="AD45" s="80"/>
      <c r="AE45" s="76"/>
      <c r="AF45" s="81"/>
      <c r="AG45" s="81"/>
      <c r="AH45" s="76"/>
      <c r="AI45" s="81"/>
      <c r="AJ45" s="82">
        <f t="shared" si="3"/>
        <v>0</v>
      </c>
      <c r="AK45" s="79"/>
      <c r="AL45" s="80"/>
      <c r="AM45" s="76"/>
      <c r="AN45" s="81"/>
      <c r="AO45" s="81"/>
      <c r="AP45" s="76"/>
      <c r="AQ45" s="81"/>
      <c r="AR45" s="82">
        <f t="shared" si="4"/>
        <v>0</v>
      </c>
      <c r="AS45" s="79"/>
    </row>
    <row r="46" spans="1:47" s="37" customFormat="1" ht="22.95" customHeight="1" x14ac:dyDescent="0.3">
      <c r="A46" s="625" t="s">
        <v>50</v>
      </c>
      <c r="B46" s="627"/>
      <c r="C46" s="628"/>
      <c r="D46" s="629"/>
      <c r="E46" s="630"/>
      <c r="F46" s="83"/>
      <c r="G46" s="84"/>
      <c r="H46" s="85"/>
      <c r="I46" s="85"/>
      <c r="J46" s="84"/>
      <c r="K46" s="85"/>
      <c r="L46" s="86">
        <f t="shared" si="0"/>
        <v>0</v>
      </c>
      <c r="M46" s="87"/>
      <c r="N46" s="88"/>
      <c r="O46" s="84"/>
      <c r="P46" s="66"/>
      <c r="Q46" s="89"/>
      <c r="R46" s="84"/>
      <c r="S46" s="89"/>
      <c r="T46" s="90">
        <f t="shared" si="1"/>
        <v>0</v>
      </c>
      <c r="U46" s="87"/>
      <c r="V46" s="88"/>
      <c r="W46" s="84"/>
      <c r="X46" s="89"/>
      <c r="Y46" s="89"/>
      <c r="Z46" s="84"/>
      <c r="AA46" s="89"/>
      <c r="AB46" s="90">
        <f t="shared" si="2"/>
        <v>0</v>
      </c>
      <c r="AC46" s="91"/>
      <c r="AD46" s="88"/>
      <c r="AE46" s="84"/>
      <c r="AF46" s="89"/>
      <c r="AG46" s="89"/>
      <c r="AH46" s="84"/>
      <c r="AI46" s="89"/>
      <c r="AJ46" s="90">
        <f t="shared" si="3"/>
        <v>0</v>
      </c>
      <c r="AK46" s="87"/>
      <c r="AL46" s="88"/>
      <c r="AM46" s="84"/>
      <c r="AN46" s="89"/>
      <c r="AO46" s="89"/>
      <c r="AP46" s="84"/>
      <c r="AQ46" s="89"/>
      <c r="AR46" s="90">
        <f t="shared" si="4"/>
        <v>0</v>
      </c>
      <c r="AS46" s="87"/>
    </row>
    <row r="47" spans="1:47" s="37" customFormat="1" ht="22.95" customHeight="1" x14ac:dyDescent="0.3">
      <c r="A47" s="626"/>
      <c r="B47" s="631"/>
      <c r="C47" s="632"/>
      <c r="D47" s="629"/>
      <c r="E47" s="630"/>
      <c r="F47" s="60"/>
      <c r="G47" s="61"/>
      <c r="H47" s="62"/>
      <c r="I47" s="62"/>
      <c r="J47" s="61"/>
      <c r="K47" s="62"/>
      <c r="L47" s="63">
        <f t="shared" si="0"/>
        <v>0</v>
      </c>
      <c r="M47" s="64"/>
      <c r="N47" s="65"/>
      <c r="O47" s="61"/>
      <c r="P47" s="66"/>
      <c r="Q47" s="67"/>
      <c r="R47" s="61"/>
      <c r="S47" s="67"/>
      <c r="T47" s="68">
        <f t="shared" si="1"/>
        <v>0</v>
      </c>
      <c r="U47" s="64"/>
      <c r="V47" s="65"/>
      <c r="W47" s="61"/>
      <c r="X47" s="67"/>
      <c r="Y47" s="67"/>
      <c r="Z47" s="61"/>
      <c r="AA47" s="67"/>
      <c r="AB47" s="68">
        <f t="shared" si="2"/>
        <v>0</v>
      </c>
      <c r="AC47" s="64"/>
      <c r="AD47" s="65"/>
      <c r="AE47" s="61"/>
      <c r="AF47" s="67"/>
      <c r="AG47" s="67"/>
      <c r="AH47" s="61"/>
      <c r="AI47" s="67"/>
      <c r="AJ47" s="68">
        <f t="shared" si="3"/>
        <v>0</v>
      </c>
      <c r="AK47" s="92"/>
      <c r="AL47" s="65"/>
      <c r="AM47" s="61"/>
      <c r="AN47" s="67"/>
      <c r="AO47" s="67"/>
      <c r="AP47" s="61"/>
      <c r="AQ47" s="67"/>
      <c r="AR47" s="68">
        <f t="shared" si="4"/>
        <v>0</v>
      </c>
      <c r="AS47" s="92"/>
    </row>
    <row r="48" spans="1:47" s="37" customFormat="1" ht="22.95" customHeight="1" x14ac:dyDescent="0.3">
      <c r="A48" s="626"/>
      <c r="B48" s="638"/>
      <c r="C48" s="639"/>
      <c r="D48" s="629"/>
      <c r="E48" s="630"/>
      <c r="F48" s="60"/>
      <c r="G48" s="61"/>
      <c r="H48" s="62"/>
      <c r="I48" s="62"/>
      <c r="J48" s="61"/>
      <c r="K48" s="62"/>
      <c r="L48" s="63">
        <f t="shared" si="0"/>
        <v>0</v>
      </c>
      <c r="M48" s="64"/>
      <c r="N48" s="65"/>
      <c r="O48" s="61"/>
      <c r="P48" s="67"/>
      <c r="Q48" s="67"/>
      <c r="R48" s="61"/>
      <c r="S48" s="67"/>
      <c r="T48" s="68">
        <f t="shared" si="1"/>
        <v>0</v>
      </c>
      <c r="U48" s="64"/>
      <c r="V48" s="65"/>
      <c r="W48" s="61"/>
      <c r="X48" s="67"/>
      <c r="Y48" s="67"/>
      <c r="Z48" s="61"/>
      <c r="AA48" s="67"/>
      <c r="AB48" s="68">
        <f t="shared" si="2"/>
        <v>0</v>
      </c>
      <c r="AC48" s="64"/>
      <c r="AD48" s="65"/>
      <c r="AE48" s="61"/>
      <c r="AF48" s="67"/>
      <c r="AG48" s="67"/>
      <c r="AH48" s="61"/>
      <c r="AI48" s="67"/>
      <c r="AJ48" s="68">
        <f t="shared" si="3"/>
        <v>0</v>
      </c>
      <c r="AK48" s="92"/>
      <c r="AL48" s="65"/>
      <c r="AM48" s="61"/>
      <c r="AN48" s="67"/>
      <c r="AO48" s="67"/>
      <c r="AP48" s="61"/>
      <c r="AQ48" s="67"/>
      <c r="AR48" s="68">
        <f t="shared" si="4"/>
        <v>0</v>
      </c>
      <c r="AS48" s="92"/>
    </row>
    <row r="49" spans="1:46" s="37" customFormat="1" ht="22.95" customHeight="1" x14ac:dyDescent="0.3">
      <c r="A49" s="626"/>
      <c r="B49" s="638"/>
      <c r="C49" s="639"/>
      <c r="D49" s="640"/>
      <c r="E49" s="641"/>
      <c r="F49" s="69"/>
      <c r="G49" s="70"/>
      <c r="H49" s="71"/>
      <c r="I49" s="71"/>
      <c r="J49" s="70"/>
      <c r="K49" s="71"/>
      <c r="L49" s="63">
        <f t="shared" si="0"/>
        <v>0</v>
      </c>
      <c r="M49" s="72"/>
      <c r="N49" s="73"/>
      <c r="O49" s="70"/>
      <c r="P49" s="74"/>
      <c r="Q49" s="74"/>
      <c r="R49" s="70"/>
      <c r="S49" s="74"/>
      <c r="T49" s="68">
        <f t="shared" si="1"/>
        <v>0</v>
      </c>
      <c r="U49" s="72"/>
      <c r="V49" s="73"/>
      <c r="W49" s="70"/>
      <c r="X49" s="74"/>
      <c r="Y49" s="74"/>
      <c r="Z49" s="70"/>
      <c r="AA49" s="74"/>
      <c r="AB49" s="68">
        <f t="shared" si="2"/>
        <v>0</v>
      </c>
      <c r="AC49" s="72"/>
      <c r="AD49" s="73"/>
      <c r="AE49" s="70"/>
      <c r="AF49" s="74"/>
      <c r="AG49" s="74"/>
      <c r="AH49" s="70"/>
      <c r="AI49" s="74"/>
      <c r="AJ49" s="68">
        <f t="shared" si="3"/>
        <v>0</v>
      </c>
      <c r="AK49" s="93"/>
      <c r="AL49" s="73"/>
      <c r="AM49" s="70"/>
      <c r="AN49" s="74"/>
      <c r="AO49" s="74"/>
      <c r="AP49" s="70"/>
      <c r="AQ49" s="74"/>
      <c r="AR49" s="68">
        <f t="shared" si="4"/>
        <v>0</v>
      </c>
      <c r="AS49" s="93"/>
    </row>
    <row r="50" spans="1:46" s="37" customFormat="1" ht="22.95" customHeight="1" thickBot="1" x14ac:dyDescent="0.35">
      <c r="A50" s="626"/>
      <c r="B50" s="638"/>
      <c r="C50" s="639"/>
      <c r="D50" s="642"/>
      <c r="E50" s="643"/>
      <c r="F50" s="75"/>
      <c r="G50" s="76"/>
      <c r="H50" s="77"/>
      <c r="I50" s="77"/>
      <c r="J50" s="76"/>
      <c r="K50" s="77"/>
      <c r="L50" s="63">
        <f t="shared" si="0"/>
        <v>0</v>
      </c>
      <c r="M50" s="79"/>
      <c r="N50" s="80"/>
      <c r="O50" s="76"/>
      <c r="P50" s="81"/>
      <c r="Q50" s="81"/>
      <c r="R50" s="76"/>
      <c r="S50" s="81"/>
      <c r="T50" s="68">
        <f t="shared" si="1"/>
        <v>0</v>
      </c>
      <c r="U50" s="94"/>
      <c r="V50" s="80"/>
      <c r="W50" s="76"/>
      <c r="X50" s="81"/>
      <c r="Y50" s="81"/>
      <c r="Z50" s="76"/>
      <c r="AA50" s="81"/>
      <c r="AB50" s="95">
        <f t="shared" si="2"/>
        <v>0</v>
      </c>
      <c r="AC50" s="79"/>
      <c r="AD50" s="96"/>
      <c r="AE50" s="97"/>
      <c r="AF50" s="98"/>
      <c r="AG50" s="98"/>
      <c r="AH50" s="97"/>
      <c r="AI50" s="98"/>
      <c r="AJ50" s="68">
        <f t="shared" si="3"/>
        <v>0</v>
      </c>
      <c r="AK50" s="99"/>
      <c r="AL50" s="96"/>
      <c r="AM50" s="97"/>
      <c r="AN50" s="98"/>
      <c r="AO50" s="98"/>
      <c r="AP50" s="97"/>
      <c r="AQ50" s="98"/>
      <c r="AR50" s="68">
        <f t="shared" si="4"/>
        <v>0</v>
      </c>
      <c r="AS50" s="99"/>
    </row>
    <row r="51" spans="1:46" s="3" customFormat="1" ht="20.25" customHeight="1" thickBot="1" x14ac:dyDescent="0.35">
      <c r="A51" s="633" t="s">
        <v>51</v>
      </c>
      <c r="B51" s="634"/>
      <c r="C51" s="634"/>
      <c r="D51" s="634"/>
      <c r="E51" s="635"/>
      <c r="F51" s="100"/>
      <c r="G51" s="101"/>
      <c r="H51" s="102">
        <f>SUM(H36:H50)</f>
        <v>0</v>
      </c>
      <c r="I51" s="103"/>
      <c r="J51" s="101"/>
      <c r="K51" s="102">
        <f>SUM(K36:K50)</f>
        <v>0</v>
      </c>
      <c r="L51" s="104">
        <f>+H51-K51</f>
        <v>0</v>
      </c>
      <c r="M51" s="105"/>
      <c r="N51" s="106"/>
      <c r="O51" s="103"/>
      <c r="P51" s="102">
        <f>SUM(P36:P50)</f>
        <v>0</v>
      </c>
      <c r="Q51" s="103"/>
      <c r="R51" s="101"/>
      <c r="S51" s="102">
        <f>SUM(S36:S50)</f>
        <v>0</v>
      </c>
      <c r="T51" s="104">
        <f>+P51-S51</f>
        <v>0</v>
      </c>
      <c r="U51" s="107"/>
      <c r="V51" s="108"/>
      <c r="W51" s="109"/>
      <c r="X51" s="102">
        <f>SUM(X36:X50)</f>
        <v>0</v>
      </c>
      <c r="Y51" s="103"/>
      <c r="Z51" s="101"/>
      <c r="AA51" s="102">
        <f>SUM(AA36:AA50)</f>
        <v>0</v>
      </c>
      <c r="AB51" s="110">
        <f>+X51-AA51</f>
        <v>0</v>
      </c>
      <c r="AC51" s="111"/>
      <c r="AD51" s="112"/>
      <c r="AE51" s="103"/>
      <c r="AF51" s="102">
        <f>SUM(AF36:AF50)</f>
        <v>0</v>
      </c>
      <c r="AG51" s="103"/>
      <c r="AH51" s="101"/>
      <c r="AI51" s="102">
        <f>SUM(AI36:AI50)</f>
        <v>0</v>
      </c>
      <c r="AJ51" s="104">
        <f>+AF51-AI51</f>
        <v>0</v>
      </c>
      <c r="AK51" s="111"/>
      <c r="AL51" s="112"/>
      <c r="AM51" s="103"/>
      <c r="AN51" s="102">
        <f>SUM(AN36:AN50)</f>
        <v>0</v>
      </c>
      <c r="AO51" s="113"/>
      <c r="AP51" s="102"/>
      <c r="AQ51" s="102">
        <f>SUM(AQ36:AQ50)</f>
        <v>0</v>
      </c>
      <c r="AR51" s="114">
        <f>+AN51-AQ51</f>
        <v>0</v>
      </c>
      <c r="AS51" s="115"/>
    </row>
    <row r="52" spans="1:46" s="3" customFormat="1" ht="20.25" customHeight="1" thickBot="1" x14ac:dyDescent="0.35">
      <c r="A52" s="636" t="s">
        <v>52</v>
      </c>
      <c r="B52" s="636"/>
      <c r="C52" s="636"/>
      <c r="D52" s="636"/>
      <c r="E52" s="636"/>
      <c r="F52" s="116"/>
      <c r="G52" s="117"/>
      <c r="H52" s="118">
        <f>SUM(H36:H40)</f>
        <v>0</v>
      </c>
      <c r="I52" s="119"/>
      <c r="J52" s="120"/>
      <c r="K52" s="118">
        <f>SUM(K36:K40)</f>
        <v>0</v>
      </c>
      <c r="L52" s="121">
        <f>+H52-K52</f>
        <v>0</v>
      </c>
      <c r="M52" s="122"/>
      <c r="N52" s="123"/>
      <c r="O52" s="119"/>
      <c r="P52" s="118">
        <f>SUM(P36:P40)</f>
        <v>0</v>
      </c>
      <c r="Q52" s="119"/>
      <c r="R52" s="120"/>
      <c r="S52" s="118">
        <f>SUM(S36:S40)</f>
        <v>0</v>
      </c>
      <c r="T52" s="121">
        <f t="shared" ref="T52:T54" si="5">+P52-S52</f>
        <v>0</v>
      </c>
      <c r="U52" s="124"/>
      <c r="V52" s="123"/>
      <c r="W52" s="119"/>
      <c r="X52" s="118">
        <f>SUM(X36:X40)</f>
        <v>0</v>
      </c>
      <c r="Y52" s="119"/>
      <c r="Z52" s="120"/>
      <c r="AA52" s="118">
        <f>SUM(AA36:AA40)</f>
        <v>0</v>
      </c>
      <c r="AB52" s="121">
        <f t="shared" ref="AB52:AB54" si="6">+X52-AA52</f>
        <v>0</v>
      </c>
      <c r="AC52" s="122"/>
      <c r="AD52" s="125"/>
      <c r="AE52" s="119"/>
      <c r="AF52" s="118">
        <f ca="1">+SUMIF($A$36:$A$46,"temps humain",AF36:AF40)</f>
        <v>0</v>
      </c>
      <c r="AG52" s="119"/>
      <c r="AH52" s="120"/>
      <c r="AI52" s="118">
        <f ca="1">+SUMIF($A$36:$A$46,"temps humain",AI36:AI40)</f>
        <v>0</v>
      </c>
      <c r="AJ52" s="121">
        <f t="shared" ref="AJ52:AJ54" ca="1" si="7">+AF52-AI52</f>
        <v>0</v>
      </c>
      <c r="AK52" s="122"/>
      <c r="AL52" s="125"/>
      <c r="AM52" s="119"/>
      <c r="AN52" s="118">
        <f ca="1">+SUMIF($A$36:$A$46,"temps humain",AN36:AN40)</f>
        <v>0</v>
      </c>
      <c r="AO52" s="126"/>
      <c r="AP52" s="118"/>
      <c r="AQ52" s="118">
        <f ca="1">+SUMIF($A$36:$A$46,"temps humain",AQ36:AQ40)</f>
        <v>0</v>
      </c>
      <c r="AR52" s="121">
        <f t="shared" ref="AR52:AR54" ca="1" si="8">+AN52-AQ52</f>
        <v>0</v>
      </c>
      <c r="AS52" s="122"/>
      <c r="AT52" s="127"/>
    </row>
    <row r="53" spans="1:46" s="3" customFormat="1" ht="20.25" customHeight="1" x14ac:dyDescent="0.3">
      <c r="A53" s="636" t="s">
        <v>53</v>
      </c>
      <c r="B53" s="636"/>
      <c r="C53" s="636"/>
      <c r="D53" s="636"/>
      <c r="E53" s="636"/>
      <c r="F53" s="128"/>
      <c r="G53" s="129"/>
      <c r="H53" s="130">
        <f>SUM(H41:H45)</f>
        <v>0</v>
      </c>
      <c r="I53" s="131"/>
      <c r="J53" s="132"/>
      <c r="K53" s="130">
        <f>SUM(K41:K45)</f>
        <v>0</v>
      </c>
      <c r="L53" s="133">
        <f>+H53-K53</f>
        <v>0</v>
      </c>
      <c r="M53" s="134"/>
      <c r="N53" s="135"/>
      <c r="O53" s="131"/>
      <c r="P53" s="130">
        <f>SUM(P41:P45)</f>
        <v>0</v>
      </c>
      <c r="Q53" s="131"/>
      <c r="R53" s="132"/>
      <c r="S53" s="130">
        <f>SUM(S41:S45)</f>
        <v>0</v>
      </c>
      <c r="T53" s="133">
        <f t="shared" si="5"/>
        <v>0</v>
      </c>
      <c r="U53" s="136"/>
      <c r="V53" s="135"/>
      <c r="W53" s="131"/>
      <c r="X53" s="130">
        <f>SUM(X41:X45)</f>
        <v>0</v>
      </c>
      <c r="Y53" s="131"/>
      <c r="Z53" s="132"/>
      <c r="AA53" s="130">
        <f>SUM(AA41:AA45)</f>
        <v>0</v>
      </c>
      <c r="AB53" s="133">
        <f t="shared" si="6"/>
        <v>0</v>
      </c>
      <c r="AC53" s="134"/>
      <c r="AD53" s="137"/>
      <c r="AE53" s="131"/>
      <c r="AF53" s="118">
        <f ca="1">+SUMIF($A$36:$A$46,"temps humain",AF41:AF45)</f>
        <v>0</v>
      </c>
      <c r="AG53" s="131"/>
      <c r="AH53" s="132"/>
      <c r="AI53" s="130">
        <f ca="1">+SUMIF($A$36:$A$46,"achats de matériel",AI41:AI45)</f>
        <v>0</v>
      </c>
      <c r="AJ53" s="133">
        <f t="shared" ca="1" si="7"/>
        <v>0</v>
      </c>
      <c r="AK53" s="134"/>
      <c r="AL53" s="137"/>
      <c r="AM53" s="131"/>
      <c r="AN53" s="118">
        <f ca="1">+SUMIF($A$36:$A$46,"temps humain",AN41:AN45)</f>
        <v>0</v>
      </c>
      <c r="AO53" s="138"/>
      <c r="AP53" s="130"/>
      <c r="AQ53" s="130">
        <f ca="1">+SUMIF($A$36:$A$46,"achats de matériel",AQ41:AQ45)</f>
        <v>0</v>
      </c>
      <c r="AR53" s="133">
        <f t="shared" ca="1" si="8"/>
        <v>0</v>
      </c>
      <c r="AS53" s="134"/>
      <c r="AT53" s="127"/>
    </row>
    <row r="54" spans="1:46" s="3" customFormat="1" ht="20.25" customHeight="1" thickBot="1" x14ac:dyDescent="0.35">
      <c r="A54" s="637" t="s">
        <v>54</v>
      </c>
      <c r="B54" s="637"/>
      <c r="C54" s="637"/>
      <c r="D54" s="637"/>
      <c r="E54" s="637"/>
      <c r="F54" s="139"/>
      <c r="G54" s="140"/>
      <c r="H54" s="141">
        <f>SUM(H46:H50)</f>
        <v>0</v>
      </c>
      <c r="I54" s="142"/>
      <c r="J54" s="143"/>
      <c r="K54" s="141">
        <f>SUM(K46:K50)</f>
        <v>0</v>
      </c>
      <c r="L54" s="144">
        <f t="shared" ref="L54" si="9">+H54-K54</f>
        <v>0</v>
      </c>
      <c r="M54" s="145"/>
      <c r="N54" s="146"/>
      <c r="O54" s="142"/>
      <c r="P54" s="141">
        <f>SUM(P46:P50)</f>
        <v>0</v>
      </c>
      <c r="Q54" s="142"/>
      <c r="R54" s="143"/>
      <c r="S54" s="141">
        <f>SUM(S46:S50)</f>
        <v>0</v>
      </c>
      <c r="T54" s="144">
        <f t="shared" si="5"/>
        <v>0</v>
      </c>
      <c r="U54" s="147"/>
      <c r="V54" s="146"/>
      <c r="W54" s="142"/>
      <c r="X54" s="141">
        <f>SUM(X46:X50)</f>
        <v>0</v>
      </c>
      <c r="Y54" s="142"/>
      <c r="Z54" s="143"/>
      <c r="AA54" s="141">
        <f>SUM(AA46:AA50)</f>
        <v>0</v>
      </c>
      <c r="AB54" s="144">
        <f t="shared" si="6"/>
        <v>0</v>
      </c>
      <c r="AC54" s="145"/>
      <c r="AD54" s="148"/>
      <c r="AE54" s="142"/>
      <c r="AF54" s="141">
        <f ca="1">+SUMIF($A$35:$A$46,"autres achats",AF46:AF50)</f>
        <v>0</v>
      </c>
      <c r="AG54" s="142"/>
      <c r="AH54" s="143"/>
      <c r="AI54" s="141">
        <f ca="1">+SUMIF($A$35:$A$46,"autres achats",AI46:AI50)</f>
        <v>0</v>
      </c>
      <c r="AJ54" s="144">
        <f t="shared" ca="1" si="7"/>
        <v>0</v>
      </c>
      <c r="AK54" s="145"/>
      <c r="AL54" s="148"/>
      <c r="AM54" s="142"/>
      <c r="AN54" s="141">
        <f ca="1">+SUMIF($A$35:$A$46,"autres achats",AN46:AN50)</f>
        <v>0</v>
      </c>
      <c r="AO54" s="149"/>
      <c r="AP54" s="141"/>
      <c r="AQ54" s="141">
        <f ca="1">+SUMIF($A$35:$A$46,"autres achats",AQ46:AQ50)</f>
        <v>0</v>
      </c>
      <c r="AR54" s="144">
        <f t="shared" ca="1" si="8"/>
        <v>0</v>
      </c>
      <c r="AS54" s="145"/>
      <c r="AT54" s="127"/>
    </row>
    <row r="55" spans="1:46" s="37" customFormat="1" ht="20.25" customHeight="1" x14ac:dyDescent="0.3">
      <c r="A55" s="150"/>
      <c r="B55" s="150"/>
      <c r="C55" s="150"/>
      <c r="D55" s="150"/>
      <c r="E55" s="150"/>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row>
    <row r="56" spans="1:46" s="3" customFormat="1" ht="20.25" customHeight="1" x14ac:dyDescent="0.3"/>
    <row r="57" spans="1:46" s="3" customFormat="1" ht="20.25" customHeight="1" x14ac:dyDescent="0.3"/>
    <row r="58" spans="1:46" s="3" customFormat="1" ht="17.399999999999999" x14ac:dyDescent="0.3">
      <c r="A58" s="32" t="s">
        <v>55</v>
      </c>
    </row>
    <row r="59" spans="1:46" s="3" customFormat="1" ht="23.4" customHeight="1" thickBot="1" x14ac:dyDescent="0.35">
      <c r="A59" s="51" t="s">
        <v>56</v>
      </c>
      <c r="L59" s="607" t="s">
        <v>12</v>
      </c>
      <c r="M59" s="607"/>
      <c r="N59" s="607"/>
      <c r="O59" s="607"/>
      <c r="P59" s="607"/>
      <c r="Q59" s="607"/>
    </row>
    <row r="60" spans="1:46" s="12" customFormat="1" ht="39.6" customHeight="1" x14ac:dyDescent="0.3">
      <c r="A60" s="608" t="s">
        <v>57</v>
      </c>
      <c r="B60" s="609"/>
      <c r="C60" s="612" t="s">
        <v>58</v>
      </c>
      <c r="D60" s="152" t="s">
        <v>59</v>
      </c>
      <c r="E60" s="614"/>
      <c r="F60" s="615"/>
      <c r="G60" s="615"/>
      <c r="H60" s="615"/>
      <c r="I60" s="615"/>
      <c r="J60" s="615"/>
      <c r="K60" s="616"/>
      <c r="L60" s="581" t="s">
        <v>60</v>
      </c>
      <c r="M60" s="582"/>
      <c r="N60" s="582"/>
      <c r="O60" s="582"/>
      <c r="P60" s="582"/>
      <c r="Q60" s="582"/>
      <c r="R60" s="582"/>
      <c r="S60" s="153"/>
      <c r="T60" s="153"/>
      <c r="U60" s="153"/>
      <c r="V60" s="153"/>
      <c r="W60" s="153"/>
      <c r="X60" s="153"/>
      <c r="Y60" s="153"/>
      <c r="Z60" s="154"/>
      <c r="AA60" s="11"/>
      <c r="AB60" s="50"/>
    </row>
    <row r="61" spans="1:46" s="12" customFormat="1" ht="64.2" customHeight="1" x14ac:dyDescent="0.3">
      <c r="A61" s="593"/>
      <c r="B61" s="594"/>
      <c r="C61" s="598"/>
      <c r="D61" s="155" t="s">
        <v>61</v>
      </c>
      <c r="E61" s="583"/>
      <c r="F61" s="584"/>
      <c r="G61" s="584"/>
      <c r="H61" s="584"/>
      <c r="I61" s="584"/>
      <c r="J61" s="584"/>
      <c r="K61" s="585"/>
      <c r="L61" s="603" t="s">
        <v>62</v>
      </c>
      <c r="M61" s="604"/>
      <c r="N61" s="604"/>
      <c r="O61" s="604"/>
      <c r="P61" s="604"/>
      <c r="Q61" s="604"/>
      <c r="R61" s="604"/>
      <c r="S61" s="153"/>
      <c r="T61" s="153"/>
      <c r="U61" s="153"/>
      <c r="V61" s="153"/>
      <c r="W61" s="153"/>
      <c r="X61" s="153"/>
      <c r="Y61" s="153"/>
      <c r="Z61" s="154"/>
      <c r="AA61" s="11"/>
      <c r="AB61" s="50"/>
    </row>
    <row r="62" spans="1:46" s="12" customFormat="1" ht="38.25" customHeight="1" x14ac:dyDescent="0.3">
      <c r="A62" s="593"/>
      <c r="B62" s="594"/>
      <c r="C62" s="598"/>
      <c r="D62" s="156" t="s">
        <v>63</v>
      </c>
      <c r="E62" s="583"/>
      <c r="F62" s="584"/>
      <c r="G62" s="584"/>
      <c r="H62" s="584"/>
      <c r="I62" s="584"/>
      <c r="J62" s="584"/>
      <c r="K62" s="585"/>
      <c r="L62" s="581" t="s">
        <v>64</v>
      </c>
      <c r="M62" s="582"/>
      <c r="N62" s="582"/>
      <c r="O62" s="582"/>
      <c r="P62" s="582"/>
      <c r="Q62" s="582"/>
      <c r="R62" s="582"/>
      <c r="S62" s="157"/>
      <c r="T62" s="157"/>
      <c r="U62" s="157"/>
      <c r="V62" s="157"/>
      <c r="W62" s="157"/>
      <c r="X62" s="157"/>
      <c r="Y62" s="157"/>
      <c r="Z62" s="158"/>
      <c r="AA62" s="11"/>
      <c r="AB62" s="50"/>
    </row>
    <row r="63" spans="1:46" s="12" customFormat="1" ht="36.6" customHeight="1" x14ac:dyDescent="0.3">
      <c r="A63" s="593"/>
      <c r="B63" s="594"/>
      <c r="C63" s="598"/>
      <c r="D63" s="159" t="s">
        <v>65</v>
      </c>
      <c r="E63" s="617"/>
      <c r="F63" s="618"/>
      <c r="G63" s="618"/>
      <c r="H63" s="618"/>
      <c r="I63" s="618"/>
      <c r="J63" s="618"/>
      <c r="K63" s="619"/>
      <c r="L63" s="581" t="s">
        <v>66</v>
      </c>
      <c r="M63" s="582"/>
      <c r="N63" s="582"/>
      <c r="O63" s="582"/>
      <c r="P63" s="582"/>
      <c r="Q63" s="582"/>
      <c r="R63" s="582"/>
      <c r="S63" s="157"/>
      <c r="T63" s="157"/>
      <c r="U63" s="157"/>
      <c r="V63" s="157"/>
      <c r="W63" s="157"/>
      <c r="X63" s="157"/>
      <c r="Y63" s="157"/>
      <c r="Z63" s="158"/>
      <c r="AA63" s="11"/>
      <c r="AB63" s="50"/>
    </row>
    <row r="64" spans="1:46" s="12" customFormat="1" ht="39.6" customHeight="1" x14ac:dyDescent="0.3">
      <c r="A64" s="610"/>
      <c r="B64" s="611"/>
      <c r="C64" s="613"/>
      <c r="D64" s="159" t="s">
        <v>67</v>
      </c>
      <c r="E64" s="620"/>
      <c r="F64" s="621"/>
      <c r="G64" s="621"/>
      <c r="H64" s="621"/>
      <c r="I64" s="621"/>
      <c r="J64" s="621"/>
      <c r="K64" s="622"/>
      <c r="L64" s="623" t="s">
        <v>68</v>
      </c>
      <c r="M64" s="624"/>
      <c r="N64" s="624"/>
      <c r="O64" s="624"/>
      <c r="P64" s="624"/>
      <c r="Q64" s="624"/>
      <c r="R64" s="624"/>
      <c r="S64" s="157"/>
      <c r="T64" s="157"/>
      <c r="U64" s="157"/>
      <c r="V64" s="157"/>
      <c r="W64" s="157"/>
      <c r="X64" s="157"/>
      <c r="Y64" s="157"/>
      <c r="Z64" s="158"/>
      <c r="AA64" s="11"/>
      <c r="AB64" s="50"/>
    </row>
    <row r="65" spans="1:30" s="12" customFormat="1" ht="38.4" customHeight="1" x14ac:dyDescent="0.3">
      <c r="A65" s="591" t="s">
        <v>69</v>
      </c>
      <c r="B65" s="592"/>
      <c r="C65" s="597" t="s">
        <v>70</v>
      </c>
      <c r="D65" s="160" t="s">
        <v>71</v>
      </c>
      <c r="E65" s="600"/>
      <c r="F65" s="601"/>
      <c r="G65" s="601"/>
      <c r="H65" s="601"/>
      <c r="I65" s="601"/>
      <c r="J65" s="601"/>
      <c r="K65" s="602"/>
      <c r="L65" s="581" t="s">
        <v>72</v>
      </c>
      <c r="M65" s="582"/>
      <c r="N65" s="582"/>
      <c r="O65" s="582"/>
      <c r="P65" s="582"/>
      <c r="Q65" s="582"/>
      <c r="R65" s="582"/>
      <c r="S65" s="161"/>
      <c r="T65" s="161"/>
      <c r="U65" s="161"/>
      <c r="V65" s="161"/>
      <c r="W65" s="161"/>
      <c r="X65" s="161"/>
      <c r="Y65" s="161"/>
      <c r="Z65" s="162"/>
      <c r="AA65" s="11"/>
      <c r="AB65" s="50"/>
    </row>
    <row r="66" spans="1:30" s="12" customFormat="1" ht="50.4" customHeight="1" x14ac:dyDescent="0.3">
      <c r="A66" s="593"/>
      <c r="B66" s="594"/>
      <c r="C66" s="598"/>
      <c r="D66" s="163" t="s">
        <v>73</v>
      </c>
      <c r="E66" s="583"/>
      <c r="F66" s="584"/>
      <c r="G66" s="584"/>
      <c r="H66" s="584"/>
      <c r="I66" s="584"/>
      <c r="J66" s="584"/>
      <c r="K66" s="585"/>
      <c r="L66" s="603" t="s">
        <v>74</v>
      </c>
      <c r="M66" s="604"/>
      <c r="N66" s="604"/>
      <c r="O66" s="604"/>
      <c r="P66" s="604"/>
      <c r="Q66" s="604"/>
      <c r="R66" s="604"/>
      <c r="S66" s="153"/>
      <c r="T66" s="153"/>
      <c r="U66" s="153"/>
      <c r="V66" s="153"/>
      <c r="W66" s="153"/>
      <c r="X66" s="153"/>
      <c r="Y66" s="153"/>
      <c r="Z66" s="162"/>
      <c r="AA66" s="11"/>
      <c r="AB66" s="50"/>
    </row>
    <row r="67" spans="1:30" s="12" customFormat="1" ht="25.95" customHeight="1" x14ac:dyDescent="0.3">
      <c r="A67" s="593"/>
      <c r="B67" s="594"/>
      <c r="C67" s="598"/>
      <c r="D67" s="164" t="s">
        <v>75</v>
      </c>
      <c r="E67" s="583"/>
      <c r="F67" s="584"/>
      <c r="G67" s="584"/>
      <c r="H67" s="584"/>
      <c r="I67" s="584"/>
      <c r="J67" s="584"/>
      <c r="K67" s="585"/>
      <c r="L67" s="581" t="s">
        <v>76</v>
      </c>
      <c r="M67" s="582"/>
      <c r="N67" s="582"/>
      <c r="O67" s="582"/>
      <c r="P67" s="582"/>
      <c r="Q67" s="582"/>
      <c r="R67" s="582"/>
      <c r="S67" s="153"/>
      <c r="T67" s="153"/>
      <c r="U67" s="153"/>
      <c r="V67" s="153"/>
      <c r="W67" s="153"/>
      <c r="X67" s="153"/>
      <c r="Y67" s="153"/>
      <c r="Z67" s="162"/>
      <c r="AA67" s="11"/>
      <c r="AB67" s="50"/>
    </row>
    <row r="68" spans="1:30" s="12" customFormat="1" ht="26.25" customHeight="1" x14ac:dyDescent="0.3">
      <c r="A68" s="593"/>
      <c r="B68" s="594"/>
      <c r="C68" s="598"/>
      <c r="D68" s="165" t="s">
        <v>77</v>
      </c>
      <c r="E68" s="583"/>
      <c r="F68" s="584"/>
      <c r="G68" s="584"/>
      <c r="H68" s="584"/>
      <c r="I68" s="584"/>
      <c r="J68" s="584"/>
      <c r="K68" s="585"/>
      <c r="L68" s="581" t="s">
        <v>78</v>
      </c>
      <c r="M68" s="582"/>
      <c r="N68" s="582"/>
      <c r="O68" s="582"/>
      <c r="P68" s="582"/>
      <c r="Q68" s="582"/>
      <c r="R68" s="582"/>
      <c r="S68" s="153"/>
      <c r="T68" s="153"/>
      <c r="U68" s="153"/>
      <c r="V68" s="153"/>
      <c r="W68" s="153"/>
      <c r="X68" s="153"/>
      <c r="Y68" s="153"/>
      <c r="Z68" s="162"/>
      <c r="AA68" s="11"/>
      <c r="AB68" s="50"/>
    </row>
    <row r="69" spans="1:30" s="12" customFormat="1" ht="36" customHeight="1" thickBot="1" x14ac:dyDescent="0.35">
      <c r="A69" s="595"/>
      <c r="B69" s="596"/>
      <c r="C69" s="599"/>
      <c r="D69" s="166" t="s">
        <v>67</v>
      </c>
      <c r="E69" s="586"/>
      <c r="F69" s="587"/>
      <c r="G69" s="587"/>
      <c r="H69" s="587"/>
      <c r="I69" s="587"/>
      <c r="J69" s="587"/>
      <c r="K69" s="588"/>
      <c r="L69" s="589" t="s">
        <v>68</v>
      </c>
      <c r="M69" s="590"/>
      <c r="N69" s="590"/>
      <c r="O69" s="590"/>
      <c r="P69" s="590"/>
      <c r="Q69" s="590"/>
      <c r="R69" s="590"/>
      <c r="S69" s="153"/>
      <c r="T69" s="153"/>
      <c r="U69" s="153"/>
      <c r="V69" s="153"/>
      <c r="W69" s="153"/>
      <c r="X69" s="153"/>
      <c r="Y69" s="153"/>
      <c r="Z69" s="162"/>
      <c r="AA69" s="11"/>
      <c r="AB69" s="50"/>
    </row>
    <row r="70" spans="1:30" s="12" customFormat="1" x14ac:dyDescent="0.3">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9"/>
      <c r="AA70" s="11"/>
      <c r="AB70" s="9"/>
    </row>
    <row r="71" spans="1:30" x14ac:dyDescent="0.3">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30" x14ac:dyDescent="0.3">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30" ht="17.399999999999999" x14ac:dyDescent="0.3">
      <c r="A73" s="32" t="s">
        <v>79</v>
      </c>
      <c r="B73" s="168"/>
      <c r="C73" s="169"/>
      <c r="D73" s="169"/>
      <c r="E73" s="169"/>
      <c r="F73" s="169"/>
      <c r="G73" s="169"/>
      <c r="H73" s="169"/>
      <c r="I73" s="169"/>
      <c r="J73" s="169"/>
      <c r="K73" s="169"/>
      <c r="L73" s="582" t="s">
        <v>80</v>
      </c>
      <c r="M73" s="582"/>
      <c r="N73" s="582"/>
      <c r="O73" s="582"/>
      <c r="P73" s="582"/>
      <c r="Q73" s="582"/>
      <c r="R73" s="582"/>
      <c r="S73" s="169"/>
      <c r="T73" s="169"/>
      <c r="U73" s="169"/>
      <c r="V73" s="169"/>
      <c r="W73" s="169"/>
      <c r="X73" s="169"/>
      <c r="Y73" s="169"/>
      <c r="Z73" s="170"/>
    </row>
    <row r="74" spans="1:30" ht="72" customHeight="1" x14ac:dyDescent="0.3">
      <c r="A74" s="605" t="s">
        <v>81</v>
      </c>
      <c r="B74" s="171" t="s">
        <v>82</v>
      </c>
      <c r="C74" s="580"/>
      <c r="D74" s="580"/>
      <c r="E74" s="580"/>
      <c r="F74" s="580"/>
      <c r="G74" s="580"/>
      <c r="H74" s="580"/>
      <c r="I74" s="580"/>
      <c r="J74" s="580"/>
      <c r="K74" s="580"/>
      <c r="L74" s="172"/>
      <c r="M74" s="172"/>
      <c r="N74" s="172"/>
      <c r="O74" s="172"/>
      <c r="P74" s="172"/>
      <c r="Q74" s="172"/>
      <c r="R74" s="172"/>
      <c r="S74" s="172"/>
      <c r="T74" s="172"/>
      <c r="U74" s="172"/>
      <c r="V74" s="172"/>
      <c r="W74" s="172"/>
      <c r="X74" s="172"/>
      <c r="Y74" s="172"/>
      <c r="Z74" s="173"/>
      <c r="AA74" s="579" t="s">
        <v>83</v>
      </c>
      <c r="AC74" s="12">
        <f>LEN(C74)</f>
        <v>0</v>
      </c>
      <c r="AD74" s="174"/>
    </row>
    <row r="75" spans="1:30" ht="126.75" customHeight="1" x14ac:dyDescent="0.3">
      <c r="A75" s="606"/>
      <c r="B75" s="175" t="s">
        <v>84</v>
      </c>
      <c r="C75" s="580"/>
      <c r="D75" s="580"/>
      <c r="E75" s="580"/>
      <c r="F75" s="580"/>
      <c r="G75" s="580"/>
      <c r="H75" s="580"/>
      <c r="I75" s="580"/>
      <c r="J75" s="580"/>
      <c r="K75" s="580"/>
      <c r="L75" s="176"/>
      <c r="M75" s="176"/>
      <c r="N75" s="176"/>
      <c r="O75" s="176"/>
      <c r="P75" s="176"/>
      <c r="Q75" s="176"/>
      <c r="R75" s="176"/>
      <c r="S75" s="176"/>
      <c r="T75" s="176"/>
      <c r="U75" s="176"/>
      <c r="V75" s="176"/>
      <c r="W75" s="176"/>
      <c r="X75" s="176"/>
      <c r="Y75" s="176"/>
      <c r="Z75" s="173"/>
      <c r="AA75" s="579"/>
    </row>
  </sheetData>
  <sheetProtection formatCells="0" formatColumns="0" formatRows="0" insertRows="0"/>
  <mergeCells count="125">
    <mergeCell ref="A1:J1"/>
    <mergeCell ref="A2:J2"/>
    <mergeCell ref="A7:A8"/>
    <mergeCell ref="C7:D7"/>
    <mergeCell ref="C8:D8"/>
    <mergeCell ref="A12:B12"/>
    <mergeCell ref="A19:B19"/>
    <mergeCell ref="C19:K19"/>
    <mergeCell ref="L19:M19"/>
    <mergeCell ref="A20:B20"/>
    <mergeCell ref="C20:K20"/>
    <mergeCell ref="L20:M20"/>
    <mergeCell ref="A13:B13"/>
    <mergeCell ref="C13:K13"/>
    <mergeCell ref="A15:B15"/>
    <mergeCell ref="A16:B16"/>
    <mergeCell ref="C16:K16"/>
    <mergeCell ref="L18:M18"/>
    <mergeCell ref="C28:K28"/>
    <mergeCell ref="A29:B29"/>
    <mergeCell ref="C29:K29"/>
    <mergeCell ref="L29:R29"/>
    <mergeCell ref="F33:M33"/>
    <mergeCell ref="N33:U33"/>
    <mergeCell ref="A21:B21"/>
    <mergeCell ref="C21:K21"/>
    <mergeCell ref="A22:A27"/>
    <mergeCell ref="C22:K22"/>
    <mergeCell ref="C23:K23"/>
    <mergeCell ref="C24:K24"/>
    <mergeCell ref="C25:K25"/>
    <mergeCell ref="C26:K26"/>
    <mergeCell ref="C27:K27"/>
    <mergeCell ref="V33:AC33"/>
    <mergeCell ref="AD33:AK33"/>
    <mergeCell ref="AL33:AS33"/>
    <mergeCell ref="F34:H34"/>
    <mergeCell ref="I34:K34"/>
    <mergeCell ref="L34:L35"/>
    <mergeCell ref="M34:M35"/>
    <mergeCell ref="N34:P34"/>
    <mergeCell ref="Q34:S34"/>
    <mergeCell ref="T34:T35"/>
    <mergeCell ref="AS34:AS35"/>
    <mergeCell ref="AG34:AI34"/>
    <mergeCell ref="AJ34:AJ35"/>
    <mergeCell ref="AK34:AK35"/>
    <mergeCell ref="AL34:AN34"/>
    <mergeCell ref="AO34:AQ34"/>
    <mergeCell ref="AR34:AR35"/>
    <mergeCell ref="U34:U35"/>
    <mergeCell ref="V34:X34"/>
    <mergeCell ref="Y34:AA34"/>
    <mergeCell ref="AB34:AB35"/>
    <mergeCell ref="AC34:AC35"/>
    <mergeCell ref="AD34:AF34"/>
    <mergeCell ref="B35:C35"/>
    <mergeCell ref="D35:E35"/>
    <mergeCell ref="A36:A40"/>
    <mergeCell ref="B36:C36"/>
    <mergeCell ref="D36:E36"/>
    <mergeCell ref="B37:C37"/>
    <mergeCell ref="D37:E37"/>
    <mergeCell ref="B38:C38"/>
    <mergeCell ref="D38:E38"/>
    <mergeCell ref="B39:C39"/>
    <mergeCell ref="D39:E39"/>
    <mergeCell ref="B40:C40"/>
    <mergeCell ref="D40:E40"/>
    <mergeCell ref="A41:A45"/>
    <mergeCell ref="B41:C41"/>
    <mergeCell ref="D41:E41"/>
    <mergeCell ref="B42:C42"/>
    <mergeCell ref="D42:E42"/>
    <mergeCell ref="B43:C43"/>
    <mergeCell ref="B45:C45"/>
    <mergeCell ref="D45:E45"/>
    <mergeCell ref="L61:R61"/>
    <mergeCell ref="A46:A50"/>
    <mergeCell ref="B46:C46"/>
    <mergeCell ref="D46:E46"/>
    <mergeCell ref="B47:C47"/>
    <mergeCell ref="D47:E47"/>
    <mergeCell ref="B48:C48"/>
    <mergeCell ref="D48:E48"/>
    <mergeCell ref="B49:C49"/>
    <mergeCell ref="D49:E49"/>
    <mergeCell ref="B50:C50"/>
    <mergeCell ref="D50:E50"/>
    <mergeCell ref="D43:E43"/>
    <mergeCell ref="B44:C44"/>
    <mergeCell ref="D44:E44"/>
    <mergeCell ref="E62:K62"/>
    <mergeCell ref="L62:R62"/>
    <mergeCell ref="E63:K63"/>
    <mergeCell ref="L63:R63"/>
    <mergeCell ref="E64:K64"/>
    <mergeCell ref="L64:R64"/>
    <mergeCell ref="A51:E51"/>
    <mergeCell ref="A52:E52"/>
    <mergeCell ref="A53:E53"/>
    <mergeCell ref="A54:E54"/>
    <mergeCell ref="L59:Q59"/>
    <mergeCell ref="A60:B64"/>
    <mergeCell ref="C60:C64"/>
    <mergeCell ref="E60:K60"/>
    <mergeCell ref="L60:R60"/>
    <mergeCell ref="E61:K61"/>
    <mergeCell ref="E69:K69"/>
    <mergeCell ref="L69:R69"/>
    <mergeCell ref="L73:R73"/>
    <mergeCell ref="A74:A75"/>
    <mergeCell ref="C74:K74"/>
    <mergeCell ref="AA74:AA75"/>
    <mergeCell ref="C75:K75"/>
    <mergeCell ref="A65:B69"/>
    <mergeCell ref="C65:C69"/>
    <mergeCell ref="E65:K65"/>
    <mergeCell ref="L65:R65"/>
    <mergeCell ref="E66:K66"/>
    <mergeCell ref="L66:R66"/>
    <mergeCell ref="E67:K67"/>
    <mergeCell ref="L67:R67"/>
    <mergeCell ref="E68:K68"/>
    <mergeCell ref="L68:R68"/>
  </mergeCells>
  <dataValidations count="1">
    <dataValidation showInputMessage="1" showErrorMessage="1" sqref="L16 C16 R16:Y16 C20:C21" xr:uid="{14644558-F043-4C8F-8AFF-FAB31AFEA966}"/>
  </dataValidations>
  <printOptions horizontalCentered="1" verticalCentered="1"/>
  <pageMargins left="0.23622047244094491" right="0.23622047244094491" top="0.74803149606299213" bottom="0.74803149606299213" header="0.31496062992125984" footer="0.31496062992125984"/>
  <pageSetup paperSize="9" scale="20" orientation="portrait" r:id="rId1"/>
  <headerFooter>
    <oddHeader>&amp;L&amp;"-,Gras"&amp;14ANNEXE 5</oddHeader>
    <oddFooter>&amp;L&amp;8&amp;D&amp;R&amp;8&amp;P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58</vt:i4>
      </vt:variant>
      <vt:variant>
        <vt:lpstr>Plages nommées</vt:lpstr>
      </vt:variant>
      <vt:variant>
        <vt:i4>96</vt:i4>
      </vt:variant>
    </vt:vector>
  </HeadingPairs>
  <TitlesOfParts>
    <vt:vector size="154" baseType="lpstr">
      <vt:lpstr>1. Lisez-moi</vt:lpstr>
      <vt:lpstr>2. Activité du service</vt:lpstr>
      <vt:lpstr>3. Assiette des heures CPOM</vt:lpstr>
      <vt:lpstr>4. Choix des F.A</vt:lpstr>
      <vt:lpstr>5. Suivi Opérationnel</vt:lpstr>
      <vt:lpstr>6. Suivi Financier - année 1</vt:lpstr>
      <vt:lpstr>Suivi Financier - année 2</vt:lpstr>
      <vt:lpstr>Suivi Financier - année 3</vt:lpstr>
      <vt:lpstr>Suivi Financier - année 4</vt:lpstr>
      <vt:lpstr>Suivi Financier - année 5</vt:lpstr>
      <vt:lpstr>FA 1.1.A</vt:lpstr>
      <vt:lpstr>FA 1.1.B</vt:lpstr>
      <vt:lpstr>FA 1.1.C</vt:lpstr>
      <vt:lpstr>FA 1.2.A</vt:lpstr>
      <vt:lpstr>FA 1.2.B</vt:lpstr>
      <vt:lpstr>FA 1.2.C</vt:lpstr>
      <vt:lpstr>FA 1.2.D</vt:lpstr>
      <vt:lpstr>FA 1.2.E</vt:lpstr>
      <vt:lpstr>FA 1.3.A</vt:lpstr>
      <vt:lpstr>FA 1.3.B</vt:lpstr>
      <vt:lpstr>FA 1.3.C</vt:lpstr>
      <vt:lpstr>FA 1.3.D</vt:lpstr>
      <vt:lpstr>FA 2.1.A</vt:lpstr>
      <vt:lpstr>FA 2.1.B</vt:lpstr>
      <vt:lpstr>FA 2.1.C</vt:lpstr>
      <vt:lpstr>FA 2.2.A</vt:lpstr>
      <vt:lpstr>FA 2.2.B</vt:lpstr>
      <vt:lpstr>FA 2.2.C</vt:lpstr>
      <vt:lpstr>FA 2.2.D</vt:lpstr>
      <vt:lpstr>FA 3.1.A</vt:lpstr>
      <vt:lpstr>FA 3.1.B</vt:lpstr>
      <vt:lpstr>FA 3.1.C</vt:lpstr>
      <vt:lpstr>FA 3.1.D</vt:lpstr>
      <vt:lpstr>FA 3.2.A</vt:lpstr>
      <vt:lpstr>FA 4.1.A</vt:lpstr>
      <vt:lpstr>FA 4.1.B</vt:lpstr>
      <vt:lpstr>FA 4.1.C</vt:lpstr>
      <vt:lpstr>FA 4.1.D</vt:lpstr>
      <vt:lpstr>FA 4.2.A</vt:lpstr>
      <vt:lpstr>FA 4.3.A</vt:lpstr>
      <vt:lpstr>FA 4.3.B</vt:lpstr>
      <vt:lpstr>FA 5.1.A</vt:lpstr>
      <vt:lpstr>FA 5.1.B</vt:lpstr>
      <vt:lpstr>FA 5.1.C</vt:lpstr>
      <vt:lpstr>FA 5.2.A</vt:lpstr>
      <vt:lpstr>FA 5.2.B</vt:lpstr>
      <vt:lpstr>FA 5.2.C</vt:lpstr>
      <vt:lpstr>FA 5.2.D</vt:lpstr>
      <vt:lpstr>FA 6.1.A</vt:lpstr>
      <vt:lpstr>FA 6.1.B</vt:lpstr>
      <vt:lpstr>FA 6.1.C</vt:lpstr>
      <vt:lpstr>FA 6.1.D</vt:lpstr>
      <vt:lpstr>FA 6.2.A</vt:lpstr>
      <vt:lpstr>FA 6.2.B</vt:lpstr>
      <vt:lpstr>FA 6.2.C</vt:lpstr>
      <vt:lpstr>FA supp 1</vt:lpstr>
      <vt:lpstr>FA supp 2</vt:lpstr>
      <vt:lpstr>FA supp 3</vt:lpstr>
      <vt:lpstr>'FA 1.1.A'!Impression_des_titres</vt:lpstr>
      <vt:lpstr>'FA 1.1.B'!Impression_des_titres</vt:lpstr>
      <vt:lpstr>'FA 1.1.C'!Impression_des_titres</vt:lpstr>
      <vt:lpstr>'FA 1.2.A'!Impression_des_titres</vt:lpstr>
      <vt:lpstr>'FA 1.2.B'!Impression_des_titres</vt:lpstr>
      <vt:lpstr>'FA 1.2.C'!Impression_des_titres</vt:lpstr>
      <vt:lpstr>'FA 1.2.D'!Impression_des_titres</vt:lpstr>
      <vt:lpstr>'FA 1.2.E'!Impression_des_titres</vt:lpstr>
      <vt:lpstr>'FA 1.3.A'!Impression_des_titres</vt:lpstr>
      <vt:lpstr>'FA 1.3.B'!Impression_des_titres</vt:lpstr>
      <vt:lpstr>'FA 1.3.C'!Impression_des_titres</vt:lpstr>
      <vt:lpstr>'FA 1.3.D'!Impression_des_titres</vt:lpstr>
      <vt:lpstr>'FA 2.1.A'!Impression_des_titres</vt:lpstr>
      <vt:lpstr>'FA 2.1.B'!Impression_des_titres</vt:lpstr>
      <vt:lpstr>'FA 2.1.C'!Impression_des_titres</vt:lpstr>
      <vt:lpstr>'FA 2.2.A'!Impression_des_titres</vt:lpstr>
      <vt:lpstr>'FA 2.2.B'!Impression_des_titres</vt:lpstr>
      <vt:lpstr>'FA 2.2.C'!Impression_des_titres</vt:lpstr>
      <vt:lpstr>'FA 2.2.D'!Impression_des_titres</vt:lpstr>
      <vt:lpstr>'FA 3.1.A'!Impression_des_titres</vt:lpstr>
      <vt:lpstr>'FA 3.1.B'!Impression_des_titres</vt:lpstr>
      <vt:lpstr>'FA 3.1.C'!Impression_des_titres</vt:lpstr>
      <vt:lpstr>'FA 3.1.D'!Impression_des_titres</vt:lpstr>
      <vt:lpstr>'FA 3.2.A'!Impression_des_titres</vt:lpstr>
      <vt:lpstr>'FA 4.1.A'!Impression_des_titres</vt:lpstr>
      <vt:lpstr>'FA 4.1.B'!Impression_des_titres</vt:lpstr>
      <vt:lpstr>'FA 4.1.C'!Impression_des_titres</vt:lpstr>
      <vt:lpstr>'FA 4.1.D'!Impression_des_titres</vt:lpstr>
      <vt:lpstr>'FA 4.2.A'!Impression_des_titres</vt:lpstr>
      <vt:lpstr>'FA 4.3.A'!Impression_des_titres</vt:lpstr>
      <vt:lpstr>'FA 4.3.B'!Impression_des_titres</vt:lpstr>
      <vt:lpstr>'FA 5.1.A'!Impression_des_titres</vt:lpstr>
      <vt:lpstr>'FA 5.1.B'!Impression_des_titres</vt:lpstr>
      <vt:lpstr>'FA 5.1.C'!Impression_des_titres</vt:lpstr>
      <vt:lpstr>'FA 5.2.A'!Impression_des_titres</vt:lpstr>
      <vt:lpstr>'FA 5.2.B'!Impression_des_titres</vt:lpstr>
      <vt:lpstr>'FA 5.2.C'!Impression_des_titres</vt:lpstr>
      <vt:lpstr>'FA 5.2.D'!Impression_des_titres</vt:lpstr>
      <vt:lpstr>'FA 6.1.A'!Impression_des_titres</vt:lpstr>
      <vt:lpstr>'FA 6.1.B'!Impression_des_titres</vt:lpstr>
      <vt:lpstr>'FA 6.1.C'!Impression_des_titres</vt:lpstr>
      <vt:lpstr>'FA 6.1.D'!Impression_des_titres</vt:lpstr>
      <vt:lpstr>'FA 6.2.A'!Impression_des_titres</vt:lpstr>
      <vt:lpstr>'FA 6.2.B'!Impression_des_titres</vt:lpstr>
      <vt:lpstr>'FA 6.2.C'!Impression_des_titres</vt:lpstr>
      <vt:lpstr>'FA supp 1'!Impression_des_titres</vt:lpstr>
      <vt:lpstr>'FA supp 2'!Impression_des_titres</vt:lpstr>
      <vt:lpstr>'FA supp 3'!Impression_des_titres</vt:lpstr>
      <vt:lpstr>'FA 1.1.A'!Zone_d_impression</vt:lpstr>
      <vt:lpstr>'FA 1.1.B'!Zone_d_impression</vt:lpstr>
      <vt:lpstr>'FA 1.1.C'!Zone_d_impression</vt:lpstr>
      <vt:lpstr>'FA 1.2.A'!Zone_d_impression</vt:lpstr>
      <vt:lpstr>'FA 1.2.B'!Zone_d_impression</vt:lpstr>
      <vt:lpstr>'FA 1.2.C'!Zone_d_impression</vt:lpstr>
      <vt:lpstr>'FA 1.2.D'!Zone_d_impression</vt:lpstr>
      <vt:lpstr>'FA 1.2.E'!Zone_d_impression</vt:lpstr>
      <vt:lpstr>'FA 1.3.A'!Zone_d_impression</vt:lpstr>
      <vt:lpstr>'FA 1.3.B'!Zone_d_impression</vt:lpstr>
      <vt:lpstr>'FA 1.3.C'!Zone_d_impression</vt:lpstr>
      <vt:lpstr>'FA 1.3.D'!Zone_d_impression</vt:lpstr>
      <vt:lpstr>'FA 2.1.A'!Zone_d_impression</vt:lpstr>
      <vt:lpstr>'FA 2.1.B'!Zone_d_impression</vt:lpstr>
      <vt:lpstr>'FA 2.1.C'!Zone_d_impression</vt:lpstr>
      <vt:lpstr>'FA 2.2.A'!Zone_d_impression</vt:lpstr>
      <vt:lpstr>'FA 2.2.B'!Zone_d_impression</vt:lpstr>
      <vt:lpstr>'FA 2.2.C'!Zone_d_impression</vt:lpstr>
      <vt:lpstr>'FA 2.2.D'!Zone_d_impression</vt:lpstr>
      <vt:lpstr>'FA 3.1.A'!Zone_d_impression</vt:lpstr>
      <vt:lpstr>'FA 3.1.B'!Zone_d_impression</vt:lpstr>
      <vt:lpstr>'FA 3.1.C'!Zone_d_impression</vt:lpstr>
      <vt:lpstr>'FA 3.1.D'!Zone_d_impression</vt:lpstr>
      <vt:lpstr>'FA 3.2.A'!Zone_d_impression</vt:lpstr>
      <vt:lpstr>'FA 4.1.A'!Zone_d_impression</vt:lpstr>
      <vt:lpstr>'FA 4.1.B'!Zone_d_impression</vt:lpstr>
      <vt:lpstr>'FA 4.1.C'!Zone_d_impression</vt:lpstr>
      <vt:lpstr>'FA 4.1.D'!Zone_d_impression</vt:lpstr>
      <vt:lpstr>'FA 4.2.A'!Zone_d_impression</vt:lpstr>
      <vt:lpstr>'FA 4.3.A'!Zone_d_impression</vt:lpstr>
      <vt:lpstr>'FA 4.3.B'!Zone_d_impression</vt:lpstr>
      <vt:lpstr>'FA 5.1.A'!Zone_d_impression</vt:lpstr>
      <vt:lpstr>'FA 5.1.B'!Zone_d_impression</vt:lpstr>
      <vt:lpstr>'FA 5.1.C'!Zone_d_impression</vt:lpstr>
      <vt:lpstr>'FA 5.2.A'!Zone_d_impression</vt:lpstr>
      <vt:lpstr>'FA 5.2.B'!Zone_d_impression</vt:lpstr>
      <vt:lpstr>'FA 5.2.C'!Zone_d_impression</vt:lpstr>
      <vt:lpstr>'FA 5.2.D'!Zone_d_impression</vt:lpstr>
      <vt:lpstr>'FA 6.1.A'!Zone_d_impression</vt:lpstr>
      <vt:lpstr>'FA 6.1.B'!Zone_d_impression</vt:lpstr>
      <vt:lpstr>'FA 6.1.C'!Zone_d_impression</vt:lpstr>
      <vt:lpstr>'FA 6.1.D'!Zone_d_impression</vt:lpstr>
      <vt:lpstr>'FA 6.2.A'!Zone_d_impression</vt:lpstr>
      <vt:lpstr>'FA 6.2.B'!Zone_d_impression</vt:lpstr>
      <vt:lpstr>'FA 6.2.C'!Zone_d_impression</vt:lpstr>
      <vt:lpstr>'FA supp 1'!Zone_d_impression</vt:lpstr>
      <vt:lpstr>'FA supp 2'!Zone_d_impression</vt:lpstr>
      <vt:lpstr>'FA supp 3'!Zone_d_impression</vt:lpstr>
    </vt:vector>
  </TitlesOfParts>
  <Company>Conseil Departemental des Yvelines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NASRI Imane</dc:creator>
  <cp:lastModifiedBy>NASRI Imane</cp:lastModifiedBy>
  <dcterms:created xsi:type="dcterms:W3CDTF">2024-10-22T14:53:47Z</dcterms:created>
  <dcterms:modified xsi:type="dcterms:W3CDTF">2024-10-28T15:05:26Z</dcterms:modified>
</cp:coreProperties>
</file>